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<sst xmlns="http://schemas.openxmlformats.org/spreadsheetml/2006/main" count="121" uniqueCount="88">
  <si>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</si>
  <si>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</si>
  <si>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</si>
  <si>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</si>
  <si>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</si>
  <si>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</si>
  <si>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</si>
  <si>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</si>
  <si>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</si>
  <si>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</si>
  <si>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</si>
  <si>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</si>
  <si>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</si>
  <si>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</si>
  <si>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</si>
  <si>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</si>
  <si>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</si>
  <si>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</si>
  <si>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</si>
  <si>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</si>
  <si>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</si>
  <si>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</si>
  <si>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</si>
  <si>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</si>
  <si>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</si>
  <si>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</si>
  <si>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</si>
  <si>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</si>
  <si>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</si>
  <si>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</si>
  <si>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</si>
  <si>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</si>
  <si>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</si>
  <si>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</si>
  <si>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</si>
  <si>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</si>
  <si>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</si>
  <si>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</si>
  <si>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</si>
  <si>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</si>
  <si>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</si>
  <si>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</si>
  <si>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</si>
  <si>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</si>
  <si>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</si>
  <si>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</si>
  <si>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</si>
  <si>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</si>
  <si>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</si>
  <si>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</si>
  <si>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</si>
  <si>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</si>
  <si>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</si>
  <si>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</si>
  <si>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</si>
  <si>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</si>
  <si>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</si>
  <si>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</si>
  <si>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</si>
  <si>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</si>
  <si>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</si>
  <si>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</si>
  <si>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</si>
  <si>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</si>
  <si>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</si>
  <si>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</si>
  <si>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</si>
  <si>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</si>
  <si>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</si>
  <si>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</si>
  <si>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</si>
  <si>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</si>
  <si>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</si>
  <si>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</si>
  <si>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</si>
  <si>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</si>
  <si>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</si>
  <si>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</si>
  <si>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</si>
  <si>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</si>
  <si>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</si>
  <si>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</si>
  <si>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</si>
  <si>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</si>
  <si>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</si>
  <si>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по состоянию на 01.01.2021 г.</t>
  </si>
  <si>
    <t>Договор №04/20 от 18.12.2020</t>
  </si>
  <si>
    <t>Министерство финансов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</si>
</sst>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  <numFmt numFmtId="190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64" zoomScaleSheetLayoutView="64" zoomScalePageLayoutView="0" workbookViewId="0" topLeftCell="A19">
      <selection activeCell="M44" sqref="M44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4" width="16.7109375" style="34" customWidth="1"/>
    <col min="15" max="15" width="13.574218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0" t="s">
        <v>49</v>
      </c>
      <c r="O1" s="100"/>
      <c r="P1" s="100"/>
      <c r="Q1" s="100"/>
      <c r="R1" s="100"/>
    </row>
    <row r="2" spans="11:18" ht="12.75" customHeight="1">
      <c r="K2" s="7"/>
      <c r="L2" s="69"/>
      <c r="M2" s="69"/>
      <c r="N2" s="90" t="s">
        <v>50</v>
      </c>
      <c r="O2" s="100"/>
      <c r="P2" s="100"/>
      <c r="Q2" s="100"/>
      <c r="R2" s="100"/>
    </row>
    <row r="3" spans="11:18" ht="12" customHeight="1">
      <c r="K3" s="6"/>
      <c r="L3" s="6"/>
      <c r="M3" s="6"/>
      <c r="N3" s="90" t="s">
        <v>64</v>
      </c>
      <c r="O3" s="100"/>
      <c r="P3" s="100"/>
      <c r="Q3" s="100"/>
      <c r="R3" s="100"/>
    </row>
    <row r="4" spans="11:18" ht="10.5" customHeight="1">
      <c r="K4" s="7"/>
      <c r="L4" s="69"/>
      <c r="M4" s="69"/>
      <c r="N4" s="101" t="s">
        <v>62</v>
      </c>
      <c r="O4" s="100"/>
      <c r="P4" s="100"/>
      <c r="Q4" s="100"/>
      <c r="R4" s="100"/>
    </row>
    <row r="5" spans="14:18" ht="8.25" customHeight="1">
      <c r="N5" s="90" t="s">
        <v>60</v>
      </c>
      <c r="O5" s="90"/>
      <c r="P5" s="90"/>
      <c r="Q5" s="90"/>
      <c r="R5" s="90"/>
    </row>
    <row r="6" ht="6.75" customHeight="1"/>
    <row r="7" spans="1:18" ht="15.75">
      <c r="A7" s="70" t="s">
        <v>63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3" ht="19.5" customHeight="1">
      <c r="A8" s="1"/>
      <c r="B8" s="1"/>
      <c r="C8" s="1"/>
      <c r="D8" s="1"/>
      <c r="E8" s="1"/>
      <c r="F8" s="4"/>
      <c r="G8" s="91" t="s">
        <v>85</v>
      </c>
      <c r="H8" s="91"/>
      <c r="I8" s="92"/>
      <c r="J8" s="92"/>
      <c r="K8" s="93"/>
      <c r="L8" s="93"/>
      <c r="M8" s="93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5" t="s">
        <v>61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7"/>
      <c r="P10" s="87"/>
      <c r="Q10" s="87"/>
      <c r="R10" s="88"/>
    </row>
    <row r="11" spans="1:18" ht="59.25" customHeight="1">
      <c r="A11" s="54" t="s">
        <v>76</v>
      </c>
      <c r="B11" s="54" t="s">
        <v>43</v>
      </c>
      <c r="C11" s="54" t="s">
        <v>45</v>
      </c>
      <c r="D11" s="54" t="s">
        <v>24</v>
      </c>
      <c r="E11" s="54" t="s">
        <v>25</v>
      </c>
      <c r="F11" s="54" t="s">
        <v>56</v>
      </c>
      <c r="G11" s="54" t="s">
        <v>47</v>
      </c>
      <c r="H11" s="54" t="s">
        <v>46</v>
      </c>
      <c r="I11" s="54" t="s">
        <v>26</v>
      </c>
      <c r="J11" s="67" t="s">
        <v>44</v>
      </c>
      <c r="K11" s="54" t="s">
        <v>48</v>
      </c>
      <c r="L11" s="54" t="s">
        <v>13</v>
      </c>
      <c r="M11" s="65" t="s">
        <v>2</v>
      </c>
      <c r="N11" s="66"/>
      <c r="O11" s="65" t="s">
        <v>4</v>
      </c>
      <c r="P11" s="66"/>
      <c r="Q11" s="54" t="s">
        <v>27</v>
      </c>
      <c r="R11" s="54" t="s">
        <v>52</v>
      </c>
    </row>
    <row r="12" spans="1:18" ht="111.75" customHeight="1">
      <c r="A12" s="55"/>
      <c r="B12" s="55"/>
      <c r="C12" s="55"/>
      <c r="D12" s="55"/>
      <c r="E12" s="55"/>
      <c r="F12" s="55"/>
      <c r="G12" s="55"/>
      <c r="H12" s="55"/>
      <c r="I12" s="55"/>
      <c r="J12" s="68"/>
      <c r="K12" s="55"/>
      <c r="L12" s="55"/>
      <c r="M12" s="12" t="s">
        <v>51</v>
      </c>
      <c r="N12" s="12" t="s">
        <v>3</v>
      </c>
      <c r="O12" s="12" t="s">
        <v>57</v>
      </c>
      <c r="P12" s="12" t="s">
        <v>58</v>
      </c>
      <c r="Q12" s="54"/>
      <c r="R12" s="54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2" t="s">
        <v>75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4"/>
      <c r="P16" s="74"/>
      <c r="Q16" s="74"/>
      <c r="R16" s="75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6" t="s">
        <v>71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9"/>
    </row>
    <row r="20" spans="1:18" ht="38.25" customHeight="1">
      <c r="A20" s="54" t="s">
        <v>76</v>
      </c>
      <c r="B20" s="60" t="s">
        <v>21</v>
      </c>
      <c r="C20" s="60" t="s">
        <v>23</v>
      </c>
      <c r="D20" s="60" t="s">
        <v>31</v>
      </c>
      <c r="E20" s="60" t="s">
        <v>22</v>
      </c>
      <c r="F20" s="60" t="s">
        <v>38</v>
      </c>
      <c r="G20" s="60" t="s">
        <v>5</v>
      </c>
      <c r="H20" s="60"/>
      <c r="I20" s="61" t="s">
        <v>28</v>
      </c>
      <c r="J20" s="83"/>
      <c r="K20" s="84"/>
      <c r="L20" s="60" t="s">
        <v>8</v>
      </c>
      <c r="M20" s="60"/>
      <c r="N20" s="60"/>
      <c r="O20" s="61" t="s">
        <v>20</v>
      </c>
      <c r="P20" s="83"/>
      <c r="Q20" s="84"/>
      <c r="R20" s="60" t="s">
        <v>19</v>
      </c>
    </row>
    <row r="21" spans="1:18" ht="63" customHeight="1">
      <c r="A21" s="55"/>
      <c r="B21" s="60"/>
      <c r="C21" s="60"/>
      <c r="D21" s="82"/>
      <c r="E21" s="60"/>
      <c r="F21" s="6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>
        <v>11000000</v>
      </c>
      <c r="E24" s="22">
        <v>0.090364</v>
      </c>
      <c r="F24" s="23"/>
      <c r="G24" s="24">
        <v>43629</v>
      </c>
      <c r="H24" s="31">
        <v>11000000</v>
      </c>
      <c r="I24" s="21">
        <v>11000000</v>
      </c>
      <c r="J24" s="31">
        <f>994004-462960.78</f>
        <v>531043.22</v>
      </c>
      <c r="K24" s="31">
        <f>I24+J24</f>
        <v>11531043.22</v>
      </c>
      <c r="L24" s="31">
        <f>1000000+1000000+9000000</f>
        <v>11000000</v>
      </c>
      <c r="M24" s="31">
        <f>84422.26+81969.53+70612.3+68884.03+66661.97+79994.36</f>
        <v>452544.44999999995</v>
      </c>
      <c r="N24" s="31">
        <f>L24+M24</f>
        <v>11452544.45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21">
        <v>9000000</v>
      </c>
      <c r="E25" s="22">
        <v>0.095333333</v>
      </c>
      <c r="F25" s="23"/>
      <c r="G25" s="24">
        <v>43985</v>
      </c>
      <c r="H25" s="31">
        <v>9000000</v>
      </c>
      <c r="I25" s="21">
        <v>0</v>
      </c>
      <c r="J25" s="31">
        <v>0</v>
      </c>
      <c r="K25" s="31">
        <f>I25+J25</f>
        <v>0</v>
      </c>
      <c r="L25" s="31">
        <f>6292895.96+1747725.39</f>
        <v>8040621.35</v>
      </c>
      <c r="M25" s="31">
        <f>63295.08+72672.13+72672.13+70327.87+72672.13+70327.87</f>
        <v>421967.21</v>
      </c>
      <c r="N25" s="31">
        <f>L25+M25</f>
        <v>8462588.56</v>
      </c>
      <c r="O25" s="31">
        <f>H25-L25</f>
        <v>959378.6500000004</v>
      </c>
      <c r="P25" s="32">
        <v>46607.13</v>
      </c>
      <c r="Q25" s="32">
        <f>O25+P25</f>
        <v>1005985.7800000004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20000000</v>
      </c>
      <c r="E26" s="18"/>
      <c r="F26" s="17"/>
      <c r="G26" s="36"/>
      <c r="H26" s="32">
        <f>H24+H25</f>
        <v>20000000</v>
      </c>
      <c r="I26" s="32">
        <f>I24+I25</f>
        <v>11000000</v>
      </c>
      <c r="J26" s="32">
        <f aca="true" t="shared" si="0" ref="J26:Q26">J24+J25</f>
        <v>531043.22</v>
      </c>
      <c r="K26" s="32">
        <f t="shared" si="0"/>
        <v>11531043.22</v>
      </c>
      <c r="L26" s="32">
        <f t="shared" si="0"/>
        <v>19040621.35</v>
      </c>
      <c r="M26" s="32">
        <f t="shared" si="0"/>
        <v>874511.6599999999</v>
      </c>
      <c r="N26" s="32">
        <f t="shared" si="0"/>
        <v>19915133.009999998</v>
      </c>
      <c r="O26" s="15">
        <f t="shared" si="0"/>
        <v>959378.6500000004</v>
      </c>
      <c r="P26" s="32">
        <f t="shared" si="0"/>
        <v>46607.13</v>
      </c>
      <c r="Q26" s="32">
        <f t="shared" si="0"/>
        <v>1005985.7800000004</v>
      </c>
      <c r="R26" s="15">
        <f>R23+R24</f>
        <v>0</v>
      </c>
    </row>
    <row r="27" spans="1:19" s="35" customFormat="1" ht="41.25" customHeight="1">
      <c r="A27" s="96" t="s">
        <v>72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98"/>
      <c r="P27" s="98"/>
      <c r="Q27" s="98"/>
      <c r="R27" s="99"/>
      <c r="S27" s="43"/>
    </row>
    <row r="28" spans="1:18" s="35" customFormat="1" ht="42.75" customHeight="1">
      <c r="A28" s="94" t="s">
        <v>76</v>
      </c>
      <c r="B28" s="79" t="s">
        <v>21</v>
      </c>
      <c r="C28" s="79" t="s">
        <v>23</v>
      </c>
      <c r="D28" s="79" t="s">
        <v>31</v>
      </c>
      <c r="E28" s="79" t="s">
        <v>22</v>
      </c>
      <c r="F28" s="79" t="s">
        <v>38</v>
      </c>
      <c r="G28" s="79" t="s">
        <v>5</v>
      </c>
      <c r="H28" s="79"/>
      <c r="I28" s="76" t="s">
        <v>28</v>
      </c>
      <c r="J28" s="77"/>
      <c r="K28" s="78"/>
      <c r="L28" s="79" t="s">
        <v>8</v>
      </c>
      <c r="M28" s="79"/>
      <c r="N28" s="79"/>
      <c r="O28" s="76" t="s">
        <v>20</v>
      </c>
      <c r="P28" s="77"/>
      <c r="Q28" s="78"/>
      <c r="R28" s="79" t="s">
        <v>19</v>
      </c>
    </row>
    <row r="29" spans="1:18" s="35" customFormat="1" ht="93" customHeight="1">
      <c r="A29" s="95"/>
      <c r="B29" s="79"/>
      <c r="C29" s="79"/>
      <c r="D29" s="89"/>
      <c r="E29" s="79"/>
      <c r="F29" s="79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9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7140000</v>
      </c>
      <c r="J32" s="41">
        <f>1958015.94-419999.99-358724.99-275112.68</f>
        <v>904178.28</v>
      </c>
      <c r="K32" s="41">
        <f>I32+J32</f>
        <v>8044178.28</v>
      </c>
      <c r="L32" s="41">
        <f>1000000+260000</f>
        <v>1260000</v>
      </c>
      <c r="M32" s="41">
        <f>21922.34+20507.99+21922.34+21215.16+21922.34+21215.16+21922.34+21922.34+19135.25+18851.98+17574.31+18053.69</f>
        <v>246165.24000000002</v>
      </c>
      <c r="N32" s="41">
        <f>L32+M32</f>
        <v>1506165.24</v>
      </c>
      <c r="O32" s="41">
        <f>I32-L32</f>
        <v>5880000</v>
      </c>
      <c r="P32" s="41">
        <f>J32-M32</f>
        <v>658013.04</v>
      </c>
      <c r="Q32" s="41">
        <f>P32+O32</f>
        <v>6538013.04</v>
      </c>
      <c r="R32" s="52">
        <v>0</v>
      </c>
    </row>
    <row r="33" spans="1:18" s="35" customFormat="1" ht="62.25" customHeight="1">
      <c r="A33" s="46"/>
      <c r="B33" s="47" t="s">
        <v>86</v>
      </c>
      <c r="C33" s="47" t="s">
        <v>87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/>
      <c r="J33" s="41"/>
      <c r="K33" s="41">
        <f>I33+J33</f>
        <v>0</v>
      </c>
      <c r="L33" s="41">
        <v>0</v>
      </c>
      <c r="M33" s="41">
        <f>171.94</f>
        <v>171.94</v>
      </c>
      <c r="N33" s="41">
        <f>L33+M33</f>
        <v>171.94</v>
      </c>
      <c r="O33" s="51">
        <v>6292895.96</v>
      </c>
      <c r="P33" s="41">
        <f>19240.74-M33</f>
        <v>19068.800000000003</v>
      </c>
      <c r="Q33" s="41">
        <f>P33+O33</f>
        <v>6311964.76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M34">H32+H33</f>
        <v>14692895.96</v>
      </c>
      <c r="I34" s="37">
        <f t="shared" si="1"/>
        <v>7140000</v>
      </c>
      <c r="J34" s="37">
        <f t="shared" si="1"/>
        <v>904178.28</v>
      </c>
      <c r="K34" s="37">
        <f t="shared" si="1"/>
        <v>8044178.28</v>
      </c>
      <c r="L34" s="37">
        <f t="shared" si="1"/>
        <v>1260000</v>
      </c>
      <c r="M34" s="37">
        <f t="shared" si="1"/>
        <v>246337.18000000002</v>
      </c>
      <c r="N34" s="37">
        <f>N32+N33</f>
        <v>1506337.18</v>
      </c>
      <c r="O34" s="37">
        <f>O32+O33</f>
        <v>12172895.96</v>
      </c>
      <c r="P34" s="37">
        <f>P32+P33</f>
        <v>677081.8400000001</v>
      </c>
      <c r="Q34" s="37">
        <f>Q32+Q33</f>
        <v>12849977.8</v>
      </c>
      <c r="R34" s="28">
        <v>0</v>
      </c>
    </row>
    <row r="35" spans="1:18" ht="33" customHeight="1">
      <c r="A35" s="85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87"/>
      <c r="Q35" s="87"/>
      <c r="R35" s="88"/>
    </row>
    <row r="36" spans="1:18" ht="27" customHeight="1">
      <c r="A36" s="54" t="s">
        <v>76</v>
      </c>
      <c r="B36" s="60" t="s">
        <v>10</v>
      </c>
      <c r="C36" s="60" t="s">
        <v>11</v>
      </c>
      <c r="D36" s="60" t="s">
        <v>12</v>
      </c>
      <c r="E36" s="60" t="s">
        <v>13</v>
      </c>
      <c r="F36" s="60" t="s">
        <v>14</v>
      </c>
      <c r="G36" s="60" t="s">
        <v>41</v>
      </c>
      <c r="H36" s="60" t="s">
        <v>54</v>
      </c>
      <c r="I36" s="60" t="s">
        <v>53</v>
      </c>
      <c r="J36" s="60" t="s">
        <v>55</v>
      </c>
      <c r="K36" s="60" t="s">
        <v>15</v>
      </c>
      <c r="L36" s="60" t="s">
        <v>16</v>
      </c>
      <c r="M36" s="60" t="s">
        <v>17</v>
      </c>
      <c r="N36" s="61" t="s">
        <v>9</v>
      </c>
      <c r="O36" s="62"/>
      <c r="P36" s="63"/>
      <c r="Q36" s="60" t="s">
        <v>40</v>
      </c>
      <c r="R36" s="60" t="s">
        <v>42</v>
      </c>
    </row>
    <row r="37" spans="1:18" ht="117.75" customHeight="1">
      <c r="A37" s="5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5" t="s">
        <v>6</v>
      </c>
      <c r="O37" s="5" t="s">
        <v>7</v>
      </c>
      <c r="P37" s="5" t="s">
        <v>18</v>
      </c>
      <c r="Q37" s="60"/>
      <c r="R37" s="60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80" t="s">
        <v>66</v>
      </c>
      <c r="B43" s="80"/>
      <c r="C43" s="80"/>
      <c r="D43" s="80"/>
      <c r="E43" s="81"/>
      <c r="M43" s="39">
        <f>M34+M26</f>
        <v>1120848.8399999999</v>
      </c>
    </row>
    <row r="44" spans="2:13" ht="15.75">
      <c r="B44" s="69" t="s">
        <v>35</v>
      </c>
      <c r="C44" s="69"/>
      <c r="D44" s="39">
        <v>18140000</v>
      </c>
      <c r="E44" s="7" t="s">
        <v>0</v>
      </c>
      <c r="M44" s="39"/>
    </row>
    <row r="45" spans="2:13" ht="15.75">
      <c r="B45" s="7" t="s">
        <v>36</v>
      </c>
      <c r="C45" s="7"/>
      <c r="D45" s="40">
        <f>O26+O34</f>
        <v>13132274.610000001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44197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2020-12-27T22:15:21Z</cp:lastPrinted>
  <dcterms:created xsi:type="dcterms:W3CDTF">1996-10-08T23:32:33Z</dcterms:created>
  <dcterms:modified xsi:type="dcterms:W3CDTF">2021-01-12T02:50:23Z</dcterms:modified>
  <cp:category/>
  <cp:version/>
  <cp:contentType/>
  <cp:contentStatus/>
</cp:coreProperties>
</file>