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  <definedName name="_xlnm.Print_Area" localSheetId="0">Лист1!#REF!</definedName>
  </definedNames>
  <calcPr calcId="145621"/>
</workbook>
</file>

<file path=xl/calcChain.xml><?xml version="1.0" encoding="utf-8"?>
<calcChain xmlns="http://schemas.openxmlformats.org/spreadsheetml/2006/main">
  <c r="E22" i="1" l="1"/>
  <c r="F28" i="1" l="1"/>
  <c r="D32" i="1" l="1"/>
  <c r="E36" i="1"/>
  <c r="E28" i="1"/>
  <c r="E32" i="1"/>
  <c r="E15" i="1"/>
  <c r="D15" i="1"/>
  <c r="I51" i="1" l="1"/>
  <c r="H51" i="1"/>
  <c r="G51" i="1"/>
  <c r="F51" i="1"/>
  <c r="E51" i="1"/>
  <c r="D51" i="1"/>
  <c r="I27" i="1"/>
  <c r="H27" i="1"/>
  <c r="G27" i="1"/>
  <c r="F27" i="1"/>
  <c r="E27" i="1"/>
  <c r="D27" i="1"/>
  <c r="I6" i="1"/>
  <c r="H6" i="1"/>
  <c r="G6" i="1"/>
  <c r="F6" i="1"/>
  <c r="E6" i="1"/>
  <c r="D6" i="1"/>
  <c r="D7" i="1"/>
  <c r="I75" i="1" l="1"/>
  <c r="H75" i="1"/>
  <c r="G75" i="1"/>
  <c r="F75" i="1"/>
  <c r="E75" i="1"/>
  <c r="D75" i="1"/>
  <c r="I32" i="1"/>
  <c r="H32" i="1"/>
  <c r="G32" i="1"/>
  <c r="F32" i="1"/>
  <c r="I28" i="1"/>
  <c r="H28" i="1"/>
  <c r="G28" i="1"/>
  <c r="I23" i="1"/>
  <c r="H23" i="1"/>
  <c r="G23" i="1"/>
  <c r="F23" i="1"/>
  <c r="E23" i="1"/>
  <c r="D23" i="1"/>
  <c r="E19" i="1"/>
  <c r="I48" i="1"/>
  <c r="H48" i="1"/>
  <c r="G48" i="1"/>
  <c r="F48" i="1"/>
  <c r="E48" i="1"/>
  <c r="D48" i="1"/>
  <c r="I44" i="1"/>
  <c r="H44" i="1"/>
  <c r="G44" i="1"/>
  <c r="F44" i="1"/>
  <c r="E44" i="1"/>
  <c r="D44" i="1"/>
  <c r="I36" i="1"/>
  <c r="H36" i="1"/>
  <c r="G36" i="1"/>
  <c r="F36" i="1"/>
  <c r="D36" i="1"/>
  <c r="D28" i="1"/>
  <c r="I19" i="1"/>
  <c r="H19" i="1"/>
  <c r="G19" i="1"/>
  <c r="F19" i="1"/>
  <c r="D19" i="1"/>
  <c r="I15" i="1"/>
  <c r="H15" i="1"/>
  <c r="G15" i="1"/>
  <c r="F15" i="1"/>
  <c r="I11" i="1"/>
  <c r="H11" i="1"/>
  <c r="G11" i="1"/>
  <c r="F11" i="1"/>
  <c r="E11" i="1"/>
  <c r="D11" i="1"/>
  <c r="I7" i="1"/>
  <c r="H7" i="1"/>
  <c r="G7" i="1"/>
  <c r="F7" i="1"/>
  <c r="E7" i="1"/>
</calcChain>
</file>

<file path=xl/sharedStrings.xml><?xml version="1.0" encoding="utf-8"?>
<sst xmlns="http://schemas.openxmlformats.org/spreadsheetml/2006/main" count="168" uniqueCount="114">
  <si>
    <t>№</t>
  </si>
  <si>
    <t>п/п</t>
  </si>
  <si>
    <t>Наименование индикатора</t>
  </si>
  <si>
    <t>Формула для расчета</t>
  </si>
  <si>
    <t>1.1.</t>
  </si>
  <si>
    <t>Отношение дефицита бюджета муниципального образования к доходам</t>
  </si>
  <si>
    <t>U1.1 = А / В * 100, где:</t>
  </si>
  <si>
    <t>А – размер дефицита бюджета муниципального образования, за исключением размера снижения остатков средств на счетах по учету средств муниципального образования и объема поступлений от продажи акций и иных форм участия в капитале, находящихся в собственности муниципального образования в отчетном финансовом году;</t>
  </si>
  <si>
    <t>В – объем доходов бюджета муниципального образования в отчетном финансовом году &lt;**&gt;</t>
  </si>
  <si>
    <t>1.2.</t>
  </si>
  <si>
    <t>Отношение размера резервного фонда к общему объему расходов</t>
  </si>
  <si>
    <t>U1.2 = А / В * 100, где</t>
  </si>
  <si>
    <t>А – размер резервного фонда бюджета муниципального образования;</t>
  </si>
  <si>
    <t>В - общий объем расходов муниципального образования в отчетном финансовом году</t>
  </si>
  <si>
    <t>1.3.</t>
  </si>
  <si>
    <t>Отношение муниципального долга к доходам бюджета муниципального образования</t>
  </si>
  <si>
    <t>U1.3 = А / В * 100, где</t>
  </si>
  <si>
    <t>А – размер муниципального долга муниципального образования на 01 января текущего финансового года;</t>
  </si>
  <si>
    <t>В – общий объем доходов бюджета муниципального образования в отчетном финансовом году &lt;**&gt;</t>
  </si>
  <si>
    <t>1.4.</t>
  </si>
  <si>
    <t>U1.4 = А / В * 100, где:</t>
  </si>
  <si>
    <t>А – объем расходов на обслуживание муниципального долга муниципального образования в расчетном финансовом году;</t>
  </si>
  <si>
    <t>В – объем расходов бюджета муниципального образования, за исключением расходов, которые осуществляются за счет субвенций, предоставляемых из бюджетов бюджетной системы Российской Федерации, в отчетном финансовом году</t>
  </si>
  <si>
    <t>1.5.</t>
  </si>
  <si>
    <t>Соблюдение нормативов формирования расходов на содержание органов местного самоуправления</t>
  </si>
  <si>
    <t>U1.5 = А / В * 100, где</t>
  </si>
  <si>
    <t>В – общая сумма налоговых и неналоговых доходов, дотации на выравнивание бюджетной обеспеченности, субсидии на выравнивание обеспеченности муниципального образования и иных межбюджетных трансфертов, не имеющих целевого назначения</t>
  </si>
  <si>
    <t>Качество управления бюджетным процессом</t>
  </si>
  <si>
    <t>2.1.</t>
  </si>
  <si>
    <t>U2.1 = ((А / В) - 1) *100, где:</t>
  </si>
  <si>
    <t>В - утвержденный на отчетный финансовый год объем доходов бюджета муниципального образования без учета безвозмездных поступлений(в редакции решения о бюджете муниципального образования на 1 января отчетного финансового года)</t>
  </si>
  <si>
    <t>  2.2.</t>
  </si>
  <si>
    <t>U2.2 = ((А / В) - 1) *100, где:</t>
  </si>
  <si>
    <t>А - объем расходов бюджета муниципального образования в отчетном финансовом году  &lt;*&gt;;</t>
  </si>
  <si>
    <t>В - утвержденный на отчетный финансовый год объем расходов бюджета муниципального образования (в редакции решения о бюджете муниципального образования на 1 января отчетного финансового года) &lt;*&gt;</t>
  </si>
  <si>
    <t>2.3.</t>
  </si>
  <si>
    <t>           C-D</t>
  </si>
  <si>
    <t>В – объем расходов бюджета муниципального образования на реализацию программ, осуществляемых за счет субвенций из краевого бюджета, в отчетном финансовом году;</t>
  </si>
  <si>
    <t>D – объем расходов бюджета муниципального образования, осуществляемых за счет субвенций из краевого бюджета, в отчетном финансовом году.</t>
  </si>
  <si>
    <t>В случае, если расходы на реализацию одной программы полностью или частично учитываются в расходах на реализацию иных программ, в целях расчета такие расходы учитываются только по одному типу программы</t>
  </si>
  <si>
    <t>2.4.</t>
  </si>
  <si>
    <t>Доля просроченной кредиторской задолженности по расходам бюджета муниципального образования в общем объеме расходов</t>
  </si>
  <si>
    <t xml:space="preserve">U2.4 = А / В * 100, </t>
  </si>
  <si>
    <t>где: А – объем просроченной кредиторской задолженности по расходам бюджета муниципального образования на 01 января текущего финансового года;</t>
  </si>
  <si>
    <t>В – общий объем расходов бюджета муниципального образования в отчетном финансовом году, за исключением расходов, осуществленных за счет субвенций, предоставляемых из бюджетов бюджетной системы Российской Федерации</t>
  </si>
  <si>
    <t>2.5.</t>
  </si>
  <si>
    <t>U2.6 = А, где:</t>
  </si>
  <si>
    <t>А – количество месяцев в отчетном финансовом году, за которые бюджетная отчетность представлена позже установленного срока</t>
  </si>
  <si>
    <t>3.</t>
  </si>
  <si>
    <t>Качество нормативной правовой базы</t>
  </si>
  <si>
    <t>Наличие утвержденного бюджета муниципального образования на очередной финансовый год (плановый период)</t>
  </si>
  <si>
    <t>U3.1 = А</t>
  </si>
  <si>
    <t>Принимает положительное значение, если решение о бюджете муниципального образования (по состоянию на отчетную дату) утверждает параметры бюджета</t>
  </si>
  <si>
    <t>3.2.</t>
  </si>
  <si>
    <t>Наличие утвержденного среднесрочного финансового плана</t>
  </si>
  <si>
    <t>U3.2 = А</t>
  </si>
  <si>
    <t>положительное значение, если среднесрочный финансовый план утвержден муниципальным правовым актом</t>
  </si>
  <si>
    <t>3.3.</t>
  </si>
  <si>
    <t>U3.4 = А</t>
  </si>
  <si>
    <t>положительное значение, если утвержден порядок составления и ведения сводной росписи расходов местного бюджета муниципального образования</t>
  </si>
  <si>
    <t>3.4.</t>
  </si>
  <si>
    <t>Наличие утвержденного порядка и методики планирования бюджетных ассигнований</t>
  </si>
  <si>
    <t>U3.5 = А</t>
  </si>
  <si>
    <t>Принимает положительное значение, если:</t>
  </si>
  <si>
    <t>- порядок (методика) планирования бюджетных ассигнований утверждает форму представления обоснований бюджетных ассигнований, предполагающую составление обоснований для отдельных расходных обязательств, либо выделение в сводной форме отдельных расходных обязательств;</t>
  </si>
  <si>
    <t>- методика планирования бюджетных ассигнований утверждает методы(порядки) расчета для различных видов(топов) расходных обязательств;</t>
  </si>
  <si>
    <t>- порядок и методика планирования бюджетных ассигнований утверждены правовым актом без ограничения срока действия</t>
  </si>
  <si>
    <t>3.5.</t>
  </si>
  <si>
    <t>Наличие утвержденного порядка составления и ведения кассового плана исполнения бюджета муниципального образования</t>
  </si>
  <si>
    <t>U3.11 = А,где:</t>
  </si>
  <si>
    <t>положительное значение, если финансовым органом муниципального образования утвержден порядок составления и ведения кассового плана исполнения бюджета муниципального образования</t>
  </si>
  <si>
    <t>3.6.</t>
  </si>
  <si>
    <t>Проведение публичных слушаний</t>
  </si>
  <si>
    <t>по проекту бюджета муниципального образования и проекту отчета об исполнении бюджета муниципального образования в соответствии с установленным порядком</t>
  </si>
  <si>
    <t>U3.12 = А</t>
  </si>
  <si>
    <t>положительное значение, если:</t>
  </si>
  <si>
    <t>- муниципальным правовым актом установлен порядок проведения публичных слушаний по проекту бюджета муниципального образования и проекту отчета об исполнении  бюджета муниципального образования;</t>
  </si>
  <si>
    <t>- в отчетном году проведены публичные слушания по проекту бюджета муниципального образования и проекту отчета об исполнении бюджета муниципального образования, имеется документ о результатах проведения публичных слушаний</t>
  </si>
  <si>
    <t>Кировское ГП</t>
  </si>
  <si>
    <t>Горноключевское ГП</t>
  </si>
  <si>
    <t>Горненское СП</t>
  </si>
  <si>
    <t>Крыловское СП</t>
  </si>
  <si>
    <t>Руновское СП</t>
  </si>
  <si>
    <t>Хвищанское СП</t>
  </si>
  <si>
    <t>Своевременность предоставления бюджетной отчетности в Финансово-экономическое управление администрации района</t>
  </si>
  <si>
    <t>Наличие утвержденного порядка составления и ведения сводной бюджетной росписи расходов местного бюджета</t>
  </si>
  <si>
    <t>Отношение объема расходов бюджета муниципального    образования на обслуживание    муниципального долга к общему    объему расходов  </t>
  </si>
  <si>
    <t>Процент отклонения фактического объема доходов бюджета муниципального образования за отчетный финансовый год от первоначального плана</t>
  </si>
  <si>
    <t>Процент отклонения фактического объема расходов бюджета муниципального образования за отчетный финансовый год от первоначального плана</t>
  </si>
  <si>
    <t>Удельный вес расходов бюджета  муниципального образования, формируемых в рамках программ</t>
  </si>
  <si>
    <r>
      <t>U2.3 = </t>
    </r>
    <r>
      <rPr>
        <b/>
        <u/>
        <sz val="11"/>
        <color theme="1"/>
        <rFont val="Times New Roman"/>
        <family val="1"/>
        <charset val="204"/>
      </rPr>
      <t>А-В</t>
    </r>
    <r>
      <rPr>
        <b/>
        <sz val="11"/>
        <color theme="1"/>
        <rFont val="Times New Roman"/>
        <family val="1"/>
        <charset val="204"/>
      </rPr>
      <t>  * 100, где:</t>
    </r>
  </si>
  <si>
    <t>3.1</t>
  </si>
  <si>
    <t xml:space="preserve"> 2.</t>
  </si>
  <si>
    <t>А – расходы на содержание органов местного самоуправления муниципального образования (тыс.руб.);</t>
  </si>
  <si>
    <t>А - объем доходов бюджета муниципального образования без учета безвозмездных поступлений в отчетном финансовом году (тыс.руб.);</t>
  </si>
  <si>
    <t>А – объем расходов бюджета муниципального образования на реализацию программ в отчетном финансовом году (тыс.руб.);</t>
  </si>
  <si>
    <t>С – общий объем расходов бюджета муниципального образования в отчетном финансовом году (тыс.руб.);</t>
  </si>
  <si>
    <t>есть</t>
  </si>
  <si>
    <t>нет</t>
  </si>
  <si>
    <t>баллы (более 10%-о бб,7-10%-1 бб,3-7 %-2 бб,0-3%-3 бб,0%-4бб</t>
  </si>
  <si>
    <t>баллы (более 3%-0 бб,менее 3 %-4 бб</t>
  </si>
  <si>
    <t>баллы (более 100%-0бб,70-100%-1 бб,30-70%-2 бб,10-30%-3бб,менее 10%-4 бб</t>
  </si>
  <si>
    <t>баллы (более15%-0 бб,10,5-15%-1 бб,4,5-10,5%-2 бб,1,5-4,5%-3 бб,менее 1,5%-4 бб)</t>
  </si>
  <si>
    <t>баллы (да-4 бб,Нет-0 бб)</t>
  </si>
  <si>
    <t>баллы (более 12 % или менее -6%-0 бб,9-12% или -4,5-(-6)%-1 бб,5-9 %-2 бб,3-5%-3 бб,менее 3%-4 бб</t>
  </si>
  <si>
    <t>баллы (более 6%-0 бб,4,5-6%-1 бб,2,5-4,5%-2 бб,1,5-2,5%-3 бб,менее 1,5%- 4 бб</t>
  </si>
  <si>
    <t>баллы  (менее 10%-0 бб,10-22%-1 бб,22-38 бб-2 бб,38-50%-3 бб,более 50%-4 бб)</t>
  </si>
  <si>
    <t>баллы (более 5%-0,3,5-5 %-1 бб,1,5-3,5%-2 бб,0-1,5%-3 бб,0%-4 бб)</t>
  </si>
  <si>
    <t>баллы (менее 2%- 0 бб,1%-2 бб,0 %- 4 бб)</t>
  </si>
  <si>
    <t>баллы (нет-0 бб,есть-4 бб)</t>
  </si>
  <si>
    <t>Соблюдение бюджетного законодательства (баллы)</t>
  </si>
  <si>
    <t>Итого</t>
  </si>
  <si>
    <t>Степень качества (более 64-1,41-64-2,менее 41-3)</t>
  </si>
  <si>
    <t>Расчет индикаторов качества управления бюджетным процессом в поселениях Кировского муниципального района 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</si>
</sst>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0" xfId="0" applyFont="1" applyFill="1"/>
    <xf numFmtId="0" fontId="2" fillId="0" borderId="0" xfId="0" applyFont="1" applyAlignment="1">
      <alignment horizontal="left"/>
    </xf>
    <xf numFmtId="0" fontId="3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9" fillId="0" borderId="0" xfId="0" applyFont="1"/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9" fillId="5" borderId="0" xfId="0" applyFont="1" applyFill="1" applyAlignment="1">
      <alignment horizontal="center"/>
    </xf>
    <xf numFmtId="0" fontId="7" fillId="5" borderId="0" xfId="0" applyFont="1" applyFill="1"/>
    <xf numFmtId="0" fontId="9" fillId="5" borderId="0" xfId="0" applyFont="1" applyFill="1"/>
    <xf numFmtId="0" fontId="5" fillId="6" borderId="1" xfId="0" applyFont="1" applyFill="1" applyBorder="1" applyAlignment="1">
      <alignment horizontal="left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164" fontId="5" fillId="6" borderId="3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1" fontId="10" fillId="7" borderId="1" xfId="0" applyNumberFormat="1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0" fillId="8" borderId="4" xfId="0" applyFill="1" applyBorder="1" applyAlignment="1">
      <alignment horizontal="left" vertical="center" wrapText="1"/>
    </xf>
    <xf numFmtId="0" fontId="0" fillId="8" borderId="6" xfId="0" applyFill="1" applyBorder="1" applyAlignment="1">
      <alignment horizontal="left" vertical="center" wrapText="1"/>
    </xf>
    <xf numFmtId="0" fontId="0" fillId="8" borderId="5" xfId="0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2" fontId="5" fillId="3" borderId="3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76"/>
  <sheetViews>
    <sheetView tabSelected="1" view="pageLayout" topLeftCell="A36" zoomScaleNormal="100" workbookViewId="0">
      <selection activeCell="E47" sqref="E47"/>
    </sheetView>
  </sheetViews>
  <sheetFormatPr defaultRowHeight="15" x14ac:dyDescent="0.25"/>
  <cols>
    <col min="1" max="1" width="7" customWidth="1"/>
    <col min="2" max="2" width="16.5703125" style="8" customWidth="1"/>
    <col min="3" max="3" width="34.85546875" style="3" customWidth="1"/>
    <col min="4" max="4" width="11.140625" customWidth="1"/>
    <col min="5" max="5" width="12.5703125" customWidth="1"/>
    <col min="6" max="6" width="12.42578125" style="22" customWidth="1"/>
    <col min="7" max="7" width="12" style="22" customWidth="1"/>
    <col min="8" max="8" width="10.42578125" style="22" customWidth="1"/>
    <col min="9" max="9" width="13.5703125" customWidth="1"/>
    <col min="10" max="92" width="8.7109375" style="22"/>
  </cols>
  <sheetData>
    <row r="1" spans="1:92" ht="15.75" x14ac:dyDescent="0.25">
      <c r="A1" s="66" t="s">
        <v>113</v>
      </c>
      <c r="B1" s="66"/>
      <c r="C1" s="66"/>
      <c r="D1" s="66"/>
      <c r="E1" s="66"/>
      <c r="F1" s="66"/>
      <c r="G1" s="66"/>
      <c r="H1" s="66"/>
      <c r="I1" s="66"/>
    </row>
    <row r="3" spans="1:92" s="22" customFormat="1" ht="45.95" customHeight="1" x14ac:dyDescent="0.25">
      <c r="A3" s="43" t="s">
        <v>0</v>
      </c>
      <c r="B3" s="61" t="s">
        <v>2</v>
      </c>
      <c r="C3" s="50" t="s">
        <v>3</v>
      </c>
      <c r="D3" s="50" t="s">
        <v>78</v>
      </c>
      <c r="E3" s="50" t="s">
        <v>79</v>
      </c>
      <c r="F3" s="50" t="s">
        <v>80</v>
      </c>
      <c r="G3" s="50" t="s">
        <v>81</v>
      </c>
      <c r="H3" s="50" t="s">
        <v>82</v>
      </c>
      <c r="I3" s="50" t="s">
        <v>83</v>
      </c>
    </row>
    <row r="4" spans="1:92" s="22" customFormat="1" x14ac:dyDescent="0.25">
      <c r="A4" s="43" t="s">
        <v>1</v>
      </c>
      <c r="B4" s="61"/>
      <c r="C4" s="51"/>
      <c r="D4" s="51"/>
      <c r="E4" s="51"/>
      <c r="F4" s="51"/>
      <c r="G4" s="51"/>
      <c r="H4" s="51"/>
      <c r="I4" s="51"/>
    </row>
    <row r="5" spans="1:92" s="15" customFormat="1" ht="11.25" x14ac:dyDescent="0.2">
      <c r="A5" s="2">
        <v>1</v>
      </c>
      <c r="B5" s="2">
        <v>2</v>
      </c>
      <c r="C5" s="2">
        <v>3</v>
      </c>
      <c r="D5" s="14">
        <v>4</v>
      </c>
      <c r="E5" s="14">
        <v>5</v>
      </c>
      <c r="F5" s="41">
        <v>6</v>
      </c>
      <c r="G5" s="41">
        <v>7</v>
      </c>
      <c r="H5" s="41">
        <v>8</v>
      </c>
      <c r="I5" s="14">
        <v>9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</row>
    <row r="6" spans="1:92" s="11" customFormat="1" ht="22.5" customHeight="1" x14ac:dyDescent="0.25">
      <c r="A6" s="10">
        <v>1</v>
      </c>
      <c r="B6" s="52" t="s">
        <v>110</v>
      </c>
      <c r="C6" s="53"/>
      <c r="D6" s="33">
        <f>D8+D12+D20+D24</f>
        <v>16</v>
      </c>
      <c r="E6" s="33">
        <f t="shared" ref="E6:I6" si="0">E8+E12+E20+E24</f>
        <v>16</v>
      </c>
      <c r="F6" s="33">
        <f t="shared" si="0"/>
        <v>16</v>
      </c>
      <c r="G6" s="33">
        <f t="shared" si="0"/>
        <v>16</v>
      </c>
      <c r="H6" s="33">
        <f t="shared" si="0"/>
        <v>16</v>
      </c>
      <c r="I6" s="33">
        <f t="shared" si="0"/>
        <v>16</v>
      </c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</row>
    <row r="7" spans="1:92" s="7" customFormat="1" x14ac:dyDescent="0.25">
      <c r="A7" s="55" t="s">
        <v>4</v>
      </c>
      <c r="B7" s="56" t="s">
        <v>5</v>
      </c>
      <c r="C7" s="5" t="s">
        <v>6</v>
      </c>
      <c r="D7" s="17">
        <f>D9/D10*100</f>
        <v>0</v>
      </c>
      <c r="E7" s="17">
        <f t="shared" ref="E7:I7" si="1">E9/E10*100</f>
        <v>0</v>
      </c>
      <c r="F7" s="17">
        <f t="shared" si="1"/>
        <v>0</v>
      </c>
      <c r="G7" s="17">
        <f t="shared" si="1"/>
        <v>0</v>
      </c>
      <c r="H7" s="17">
        <f t="shared" si="1"/>
        <v>0</v>
      </c>
      <c r="I7" s="17">
        <f t="shared" si="1"/>
        <v>0</v>
      </c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</row>
    <row r="8" spans="1:92" s="7" customFormat="1" ht="28.5" x14ac:dyDescent="0.25">
      <c r="A8" s="55"/>
      <c r="B8" s="56"/>
      <c r="C8" s="26" t="s">
        <v>99</v>
      </c>
      <c r="D8" s="27">
        <v>4</v>
      </c>
      <c r="E8" s="27">
        <v>4</v>
      </c>
      <c r="F8" s="27">
        <v>4</v>
      </c>
      <c r="G8" s="27">
        <v>4</v>
      </c>
      <c r="H8" s="27">
        <v>4</v>
      </c>
      <c r="I8" s="27">
        <v>4</v>
      </c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</row>
    <row r="9" spans="1:92" ht="117.6" customHeight="1" x14ac:dyDescent="0.25">
      <c r="A9" s="55"/>
      <c r="B9" s="56"/>
      <c r="C9" s="4" t="s">
        <v>7</v>
      </c>
      <c r="D9" s="16">
        <v>0</v>
      </c>
      <c r="E9" s="16">
        <v>0</v>
      </c>
      <c r="F9" s="42">
        <v>0</v>
      </c>
      <c r="G9" s="42">
        <v>0</v>
      </c>
      <c r="H9" s="42">
        <v>0</v>
      </c>
      <c r="I9" s="16">
        <v>0</v>
      </c>
    </row>
    <row r="10" spans="1:92" ht="39.950000000000003" customHeight="1" x14ac:dyDescent="0.25">
      <c r="A10" s="55"/>
      <c r="B10" s="56"/>
      <c r="C10" s="4" t="s">
        <v>8</v>
      </c>
      <c r="D10" s="16">
        <v>1</v>
      </c>
      <c r="E10" s="1">
        <v>34235.5</v>
      </c>
      <c r="F10" s="43">
        <v>34.700000000000003</v>
      </c>
      <c r="G10" s="43">
        <v>7374.5</v>
      </c>
      <c r="H10" s="46">
        <v>8720</v>
      </c>
      <c r="I10" s="1">
        <v>212.9</v>
      </c>
    </row>
    <row r="11" spans="1:92" s="7" customFormat="1" x14ac:dyDescent="0.25">
      <c r="A11" s="55" t="s">
        <v>9</v>
      </c>
      <c r="B11" s="56" t="s">
        <v>10</v>
      </c>
      <c r="C11" s="5" t="s">
        <v>11</v>
      </c>
      <c r="D11" s="6">
        <f>D13/D14*100</f>
        <v>0</v>
      </c>
      <c r="E11" s="6">
        <f t="shared" ref="E11:I11" si="2">E13/E14*100</f>
        <v>0</v>
      </c>
      <c r="F11" s="6">
        <f t="shared" si="2"/>
        <v>0</v>
      </c>
      <c r="G11" s="6">
        <f t="shared" si="2"/>
        <v>0</v>
      </c>
      <c r="H11" s="6">
        <f t="shared" si="2"/>
        <v>0</v>
      </c>
      <c r="I11" s="6">
        <f t="shared" si="2"/>
        <v>0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</row>
    <row r="12" spans="1:92" s="7" customFormat="1" ht="28.5" x14ac:dyDescent="0.25">
      <c r="A12" s="55"/>
      <c r="B12" s="56"/>
      <c r="C12" s="26" t="s">
        <v>100</v>
      </c>
      <c r="D12" s="28">
        <v>4</v>
      </c>
      <c r="E12" s="28">
        <v>4</v>
      </c>
      <c r="F12" s="28">
        <v>4</v>
      </c>
      <c r="G12" s="28">
        <v>4</v>
      </c>
      <c r="H12" s="28">
        <v>4</v>
      </c>
      <c r="I12" s="28">
        <v>4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</row>
    <row r="13" spans="1:92" ht="32.1" customHeight="1" x14ac:dyDescent="0.25">
      <c r="A13" s="55"/>
      <c r="B13" s="56"/>
      <c r="C13" s="4" t="s">
        <v>12</v>
      </c>
      <c r="D13" s="1">
        <v>0</v>
      </c>
      <c r="E13" s="1">
        <v>0</v>
      </c>
      <c r="F13" s="43">
        <v>0</v>
      </c>
      <c r="G13" s="43">
        <v>0</v>
      </c>
      <c r="H13" s="43">
        <v>0</v>
      </c>
      <c r="I13" s="1">
        <v>0</v>
      </c>
    </row>
    <row r="14" spans="1:92" ht="46.5" customHeight="1" x14ac:dyDescent="0.25">
      <c r="A14" s="55"/>
      <c r="B14" s="56"/>
      <c r="C14" s="4" t="s">
        <v>13</v>
      </c>
      <c r="D14" s="1">
        <v>1</v>
      </c>
      <c r="E14" s="1">
        <v>36484.800000000003</v>
      </c>
      <c r="F14" s="46">
        <v>3171.5650900000001</v>
      </c>
      <c r="G14" s="43">
        <v>7507</v>
      </c>
      <c r="H14" s="46">
        <v>10222</v>
      </c>
      <c r="I14" s="18">
        <v>3246.6</v>
      </c>
    </row>
    <row r="15" spans="1:92" s="7" customFormat="1" ht="33" customHeight="1" x14ac:dyDescent="0.25">
      <c r="A15" s="55" t="s">
        <v>14</v>
      </c>
      <c r="B15" s="56" t="s">
        <v>15</v>
      </c>
      <c r="C15" s="5" t="s">
        <v>16</v>
      </c>
      <c r="D15" s="6">
        <f>D17/D18*100</f>
        <v>0</v>
      </c>
      <c r="E15" s="21">
        <f>E17/E18*100</f>
        <v>11.508521855968221</v>
      </c>
      <c r="F15" s="6">
        <f t="shared" ref="F15:I15" si="3">F17/F18*100</f>
        <v>0</v>
      </c>
      <c r="G15" s="6">
        <f t="shared" si="3"/>
        <v>0</v>
      </c>
      <c r="H15" s="6">
        <f t="shared" si="3"/>
        <v>0</v>
      </c>
      <c r="I15" s="6">
        <f t="shared" si="3"/>
        <v>0</v>
      </c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</row>
    <row r="16" spans="1:92" s="7" customFormat="1" ht="48.95" customHeight="1" x14ac:dyDescent="0.25">
      <c r="A16" s="55"/>
      <c r="B16" s="56"/>
      <c r="C16" s="26" t="s">
        <v>101</v>
      </c>
      <c r="D16" s="28">
        <v>4</v>
      </c>
      <c r="E16" s="29">
        <v>3</v>
      </c>
      <c r="F16" s="28">
        <v>4</v>
      </c>
      <c r="G16" s="28">
        <v>4</v>
      </c>
      <c r="H16" s="28">
        <v>4</v>
      </c>
      <c r="I16" s="28">
        <v>4</v>
      </c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</row>
    <row r="17" spans="1:92" ht="44.1" customHeight="1" x14ac:dyDescent="0.25">
      <c r="A17" s="55"/>
      <c r="B17" s="56"/>
      <c r="C17" s="4" t="s">
        <v>17</v>
      </c>
      <c r="D17" s="1">
        <v>0</v>
      </c>
      <c r="E17" s="1">
        <v>3940</v>
      </c>
      <c r="F17" s="43">
        <v>0</v>
      </c>
      <c r="G17" s="43">
        <v>0</v>
      </c>
      <c r="H17" s="43">
        <v>0</v>
      </c>
      <c r="I17" s="1">
        <v>0</v>
      </c>
    </row>
    <row r="18" spans="1:92" ht="42.95" customHeight="1" x14ac:dyDescent="0.25">
      <c r="A18" s="55"/>
      <c r="B18" s="56"/>
      <c r="C18" s="4" t="s">
        <v>18</v>
      </c>
      <c r="D18" s="1">
        <v>1</v>
      </c>
      <c r="E18" s="1">
        <v>34235.5</v>
      </c>
      <c r="F18" s="43">
        <v>33979.53</v>
      </c>
      <c r="G18" s="43">
        <v>7374.5</v>
      </c>
      <c r="H18" s="46">
        <v>5936.6869999999999</v>
      </c>
      <c r="I18" s="1">
        <v>135.08500000000001</v>
      </c>
    </row>
    <row r="19" spans="1:92" s="7" customFormat="1" ht="29.45" customHeight="1" x14ac:dyDescent="0.25">
      <c r="A19" s="55" t="s">
        <v>19</v>
      </c>
      <c r="B19" s="57" t="s">
        <v>86</v>
      </c>
      <c r="C19" s="5" t="s">
        <v>20</v>
      </c>
      <c r="D19" s="6">
        <f>D21/D22*100</f>
        <v>0</v>
      </c>
      <c r="E19" s="21">
        <f t="shared" ref="E19:I19" si="4">E21/E22*100</f>
        <v>1.1253377498869099</v>
      </c>
      <c r="F19" s="6">
        <f t="shared" si="4"/>
        <v>0</v>
      </c>
      <c r="G19" s="6">
        <f t="shared" si="4"/>
        <v>0</v>
      </c>
      <c r="H19" s="6">
        <f t="shared" si="4"/>
        <v>0</v>
      </c>
      <c r="I19" s="6">
        <f t="shared" si="4"/>
        <v>0</v>
      </c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</row>
    <row r="20" spans="1:92" s="7" customFormat="1" ht="50.45" customHeight="1" x14ac:dyDescent="0.25">
      <c r="A20" s="55"/>
      <c r="B20" s="58"/>
      <c r="C20" s="26" t="s">
        <v>102</v>
      </c>
      <c r="D20" s="28">
        <v>4</v>
      </c>
      <c r="E20" s="29">
        <v>4</v>
      </c>
      <c r="F20" s="28">
        <v>4</v>
      </c>
      <c r="G20" s="28">
        <v>4</v>
      </c>
      <c r="H20" s="28">
        <v>4</v>
      </c>
      <c r="I20" s="28">
        <v>4</v>
      </c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</row>
    <row r="21" spans="1:92" ht="49.5" customHeight="1" x14ac:dyDescent="0.25">
      <c r="A21" s="55"/>
      <c r="B21" s="58"/>
      <c r="C21" s="4" t="s">
        <v>21</v>
      </c>
      <c r="D21" s="1">
        <v>0</v>
      </c>
      <c r="E21" s="1">
        <v>261840.61</v>
      </c>
      <c r="F21" s="43">
        <v>0</v>
      </c>
      <c r="G21" s="43">
        <v>0</v>
      </c>
      <c r="H21" s="43">
        <v>0</v>
      </c>
      <c r="I21" s="1">
        <v>0</v>
      </c>
    </row>
    <row r="22" spans="1:92" ht="95.1" customHeight="1" x14ac:dyDescent="0.25">
      <c r="A22" s="55"/>
      <c r="B22" s="59"/>
      <c r="C22" s="4" t="s">
        <v>22</v>
      </c>
      <c r="D22" s="1">
        <v>1</v>
      </c>
      <c r="E22" s="1">
        <f>36484807.4-13217072</f>
        <v>23267735.399999999</v>
      </c>
      <c r="F22" s="43">
        <v>3004.7750000000001</v>
      </c>
      <c r="G22" s="43">
        <v>7368.2</v>
      </c>
      <c r="H22" s="46">
        <v>10055.27</v>
      </c>
      <c r="I22" s="1">
        <v>3079.8</v>
      </c>
    </row>
    <row r="23" spans="1:92" s="7" customFormat="1" ht="14.1" customHeight="1" x14ac:dyDescent="0.25">
      <c r="A23" s="55" t="s">
        <v>23</v>
      </c>
      <c r="B23" s="56" t="s">
        <v>24</v>
      </c>
      <c r="C23" s="5" t="s">
        <v>25</v>
      </c>
      <c r="D23" s="17">
        <f>D25/D26*100</f>
        <v>18.604634125345928</v>
      </c>
      <c r="E23" s="21">
        <f>E25/E26*100</f>
        <v>56.468404747944355</v>
      </c>
      <c r="F23" s="21">
        <f t="shared" ref="F23:I23" si="5">F25/F26*100</f>
        <v>100.60316465611783</v>
      </c>
      <c r="G23" s="21">
        <f t="shared" si="5"/>
        <v>44.646708077848288</v>
      </c>
      <c r="H23" s="21">
        <f t="shared" si="5"/>
        <v>39.853878097329371</v>
      </c>
      <c r="I23" s="21">
        <f t="shared" si="5"/>
        <v>95.35165469197419</v>
      </c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</row>
    <row r="24" spans="1:92" s="7" customFormat="1" ht="14.1" customHeight="1" x14ac:dyDescent="0.25">
      <c r="A24" s="55"/>
      <c r="B24" s="56"/>
      <c r="C24" s="26" t="s">
        <v>103</v>
      </c>
      <c r="D24" s="27">
        <v>4</v>
      </c>
      <c r="E24" s="29">
        <v>4</v>
      </c>
      <c r="F24" s="29">
        <v>4</v>
      </c>
      <c r="G24" s="29">
        <v>4</v>
      </c>
      <c r="H24" s="29">
        <v>4</v>
      </c>
      <c r="I24" s="29">
        <v>4</v>
      </c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</row>
    <row r="25" spans="1:92" ht="54.6" customHeight="1" x14ac:dyDescent="0.25">
      <c r="A25" s="55"/>
      <c r="B25" s="56"/>
      <c r="C25" s="4" t="s">
        <v>93</v>
      </c>
      <c r="D25" s="16">
        <v>10158</v>
      </c>
      <c r="E25" s="16">
        <v>13454.1</v>
      </c>
      <c r="F25" s="42">
        <v>1284.3</v>
      </c>
      <c r="G25" s="42">
        <v>2008.2</v>
      </c>
      <c r="H25" s="42">
        <v>2366</v>
      </c>
      <c r="I25" s="16">
        <v>1606.355</v>
      </c>
    </row>
    <row r="26" spans="1:92" ht="117" customHeight="1" x14ac:dyDescent="0.25">
      <c r="A26" s="55"/>
      <c r="B26" s="56"/>
      <c r="C26" s="4" t="s">
        <v>26</v>
      </c>
      <c r="D26" s="16">
        <v>54599.3</v>
      </c>
      <c r="E26" s="16">
        <v>23825.89</v>
      </c>
      <c r="F26" s="42">
        <v>1276.5999999999999</v>
      </c>
      <c r="G26" s="42">
        <v>4497.9799999999996</v>
      </c>
      <c r="H26" s="42">
        <v>5936.6869999999999</v>
      </c>
      <c r="I26" s="16">
        <v>1684.664</v>
      </c>
    </row>
    <row r="27" spans="1:92" s="11" customFormat="1" ht="23.45" customHeight="1" x14ac:dyDescent="0.25">
      <c r="A27" s="10" t="s">
        <v>92</v>
      </c>
      <c r="B27" s="54" t="s">
        <v>27</v>
      </c>
      <c r="C27" s="54"/>
      <c r="D27" s="34">
        <f>D29+D33+D38+D45+D49</f>
        <v>16</v>
      </c>
      <c r="E27" s="34">
        <f t="shared" ref="E27:I27" si="6">E29+E33+E38+E45+E49</f>
        <v>9</v>
      </c>
      <c r="F27" s="34">
        <f t="shared" si="6"/>
        <v>14</v>
      </c>
      <c r="G27" s="34">
        <f t="shared" si="6"/>
        <v>11</v>
      </c>
      <c r="H27" s="34">
        <f t="shared" si="6"/>
        <v>10</v>
      </c>
      <c r="I27" s="34">
        <f t="shared" si="6"/>
        <v>11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</row>
    <row r="28" spans="1:92" s="7" customFormat="1" ht="26.1" customHeight="1" x14ac:dyDescent="0.25">
      <c r="A28" s="55" t="s">
        <v>28</v>
      </c>
      <c r="B28" s="57" t="s">
        <v>87</v>
      </c>
      <c r="C28" s="5" t="s">
        <v>29</v>
      </c>
      <c r="D28" s="17">
        <f>((D30/D31)-1)*100</f>
        <v>20.341760478037841</v>
      </c>
      <c r="E28" s="17">
        <f>((E30/E31)-1)*100</f>
        <v>-29.893107507223849</v>
      </c>
      <c r="F28" s="21">
        <f>((F30/F31)-1)*100</f>
        <v>1.5597869272188092E-3</v>
      </c>
      <c r="G28" s="21">
        <f t="shared" ref="G28:I28" si="7">((G30/G31)-1)*100</f>
        <v>158.8876772082879</v>
      </c>
      <c r="H28" s="21">
        <f t="shared" si="7"/>
        <v>-5.2173913043478297</v>
      </c>
      <c r="I28" s="17">
        <f t="shared" si="7"/>
        <v>-4.6948356807507974E-2</v>
      </c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</row>
    <row r="29" spans="1:92" s="7" customFormat="1" ht="41.45" customHeight="1" x14ac:dyDescent="0.25">
      <c r="A29" s="55"/>
      <c r="B29" s="58"/>
      <c r="C29" s="26" t="s">
        <v>104</v>
      </c>
      <c r="D29" s="27">
        <v>4</v>
      </c>
      <c r="E29" s="27">
        <v>0</v>
      </c>
      <c r="F29" s="29">
        <v>2</v>
      </c>
      <c r="G29" s="29">
        <v>0</v>
      </c>
      <c r="H29" s="29">
        <v>0</v>
      </c>
      <c r="I29" s="27">
        <v>0</v>
      </c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</row>
    <row r="30" spans="1:92" ht="53.45" customHeight="1" x14ac:dyDescent="0.25">
      <c r="A30" s="55"/>
      <c r="B30" s="58"/>
      <c r="C30" s="4" t="s">
        <v>94</v>
      </c>
      <c r="D30" s="16">
        <v>47367.6</v>
      </c>
      <c r="E30" s="16">
        <v>21018.46</v>
      </c>
      <c r="F30" s="42">
        <v>33979.53</v>
      </c>
      <c r="G30" s="42">
        <v>1187</v>
      </c>
      <c r="H30" s="42">
        <v>872</v>
      </c>
      <c r="I30" s="16">
        <v>212.9</v>
      </c>
    </row>
    <row r="31" spans="1:92" ht="100.5" customHeight="1" x14ac:dyDescent="0.25">
      <c r="A31" s="55"/>
      <c r="B31" s="59"/>
      <c r="C31" s="4" t="s">
        <v>30</v>
      </c>
      <c r="D31" s="16">
        <v>39360.9</v>
      </c>
      <c r="E31" s="16">
        <v>29980.59</v>
      </c>
      <c r="F31" s="42">
        <v>33979</v>
      </c>
      <c r="G31" s="42">
        <v>458.5</v>
      </c>
      <c r="H31" s="42">
        <v>920</v>
      </c>
      <c r="I31" s="16">
        <v>213</v>
      </c>
    </row>
    <row r="32" spans="1:92" s="7" customFormat="1" ht="24.95" customHeight="1" x14ac:dyDescent="0.25">
      <c r="A32" s="55" t="s">
        <v>31</v>
      </c>
      <c r="B32" s="57" t="s">
        <v>88</v>
      </c>
      <c r="C32" s="5" t="s">
        <v>32</v>
      </c>
      <c r="D32" s="21">
        <f>((D34/D35)-1)*100</f>
        <v>18.60231023810648</v>
      </c>
      <c r="E32" s="21">
        <f>((E34/E35)-1)*100</f>
        <v>-21.021252937151168</v>
      </c>
      <c r="F32" s="17">
        <f t="shared" ref="F32:I32" si="8">((F34/F35)-1)*100</f>
        <v>54.055610200801297</v>
      </c>
      <c r="G32" s="21">
        <f t="shared" si="8"/>
        <v>39.979837639942687</v>
      </c>
      <c r="H32" s="21">
        <f t="shared" si="8"/>
        <v>22.840228687408338</v>
      </c>
      <c r="I32" s="17">
        <f t="shared" si="8"/>
        <v>30.556739673673384</v>
      </c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</row>
    <row r="33" spans="1:92" s="7" customFormat="1" ht="45.6" customHeight="1" x14ac:dyDescent="0.25">
      <c r="A33" s="55"/>
      <c r="B33" s="58"/>
      <c r="C33" s="26" t="s">
        <v>105</v>
      </c>
      <c r="D33" s="29">
        <v>0</v>
      </c>
      <c r="E33" s="29">
        <v>0</v>
      </c>
      <c r="F33" s="27">
        <v>0</v>
      </c>
      <c r="G33" s="29">
        <v>0</v>
      </c>
      <c r="H33" s="29">
        <v>0</v>
      </c>
      <c r="I33" s="27">
        <v>0</v>
      </c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</row>
    <row r="34" spans="1:92" ht="50.1" customHeight="1" x14ac:dyDescent="0.25">
      <c r="A34" s="55"/>
      <c r="B34" s="58"/>
      <c r="C34" s="4" t="s">
        <v>33</v>
      </c>
      <c r="D34" s="16">
        <v>55259.9</v>
      </c>
      <c r="E34" s="16">
        <v>36484807.399999999</v>
      </c>
      <c r="F34" s="42">
        <v>1284.3</v>
      </c>
      <c r="G34" s="42">
        <v>5276.4</v>
      </c>
      <c r="H34" s="42">
        <v>7742.1</v>
      </c>
      <c r="I34" s="16">
        <v>1776.355</v>
      </c>
    </row>
    <row r="35" spans="1:92" ht="86.1" customHeight="1" x14ac:dyDescent="0.25">
      <c r="A35" s="55"/>
      <c r="B35" s="59"/>
      <c r="C35" s="4" t="s">
        <v>34</v>
      </c>
      <c r="D35" s="16">
        <v>46592.6</v>
      </c>
      <c r="E35" s="16">
        <v>46195728.289999999</v>
      </c>
      <c r="F35" s="42">
        <v>833.66</v>
      </c>
      <c r="G35" s="42">
        <v>3769.4</v>
      </c>
      <c r="H35" s="42">
        <v>6302.5770000000002</v>
      </c>
      <c r="I35" s="16">
        <v>1360.6</v>
      </c>
    </row>
    <row r="36" spans="1:92" s="7" customFormat="1" ht="22.5" customHeight="1" x14ac:dyDescent="0.25">
      <c r="A36" s="55" t="s">
        <v>35</v>
      </c>
      <c r="B36" s="57" t="s">
        <v>89</v>
      </c>
      <c r="C36" s="5" t="s">
        <v>90</v>
      </c>
      <c r="D36" s="62">
        <f>(D39-D40)/(D41-D42)*100</f>
        <v>61.93394880344438</v>
      </c>
      <c r="E36" s="64">
        <f>(E39-E40)/(E41-E42)*100</f>
        <v>12.391635957228294</v>
      </c>
      <c r="F36" s="62">
        <f t="shared" ref="F36:I36" si="9">(F39-F40)/(F41-F42)*100</f>
        <v>57.254868028261363</v>
      </c>
      <c r="G36" s="64">
        <f t="shared" si="9"/>
        <v>40.847779707847096</v>
      </c>
      <c r="H36" s="62">
        <f t="shared" si="9"/>
        <v>24.662836479795054</v>
      </c>
      <c r="I36" s="62">
        <f t="shared" si="9"/>
        <v>42.322578340871672</v>
      </c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</row>
    <row r="37" spans="1:92" s="7" customFormat="1" ht="18.600000000000001" customHeight="1" x14ac:dyDescent="0.25">
      <c r="A37" s="55"/>
      <c r="B37" s="58"/>
      <c r="C37" s="5" t="s">
        <v>36</v>
      </c>
      <c r="D37" s="63"/>
      <c r="E37" s="65"/>
      <c r="F37" s="63"/>
      <c r="G37" s="65"/>
      <c r="H37" s="63"/>
      <c r="I37" s="63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</row>
    <row r="38" spans="1:92" s="7" customFormat="1" ht="50.45" customHeight="1" x14ac:dyDescent="0.25">
      <c r="A38" s="55"/>
      <c r="B38" s="58"/>
      <c r="C38" s="26" t="s">
        <v>106</v>
      </c>
      <c r="D38" s="30">
        <v>4</v>
      </c>
      <c r="E38" s="31">
        <v>1</v>
      </c>
      <c r="F38" s="30">
        <v>4</v>
      </c>
      <c r="G38" s="31">
        <v>3</v>
      </c>
      <c r="H38" s="30">
        <v>2</v>
      </c>
      <c r="I38" s="30">
        <v>3</v>
      </c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</row>
    <row r="39" spans="1:92" ht="60" customHeight="1" x14ac:dyDescent="0.25">
      <c r="A39" s="55"/>
      <c r="B39" s="58"/>
      <c r="C39" s="4" t="s">
        <v>95</v>
      </c>
      <c r="D39" s="16">
        <v>60508.7</v>
      </c>
      <c r="E39" s="16">
        <v>13281.9</v>
      </c>
      <c r="F39" s="42">
        <v>1720.4</v>
      </c>
      <c r="G39" s="42">
        <v>3503.8</v>
      </c>
      <c r="H39" s="42">
        <v>2479.9</v>
      </c>
      <c r="I39" s="16">
        <v>1303.4549999999999</v>
      </c>
    </row>
    <row r="40" spans="1:92" ht="75.599999999999994" customHeight="1" x14ac:dyDescent="0.25">
      <c r="A40" s="55"/>
      <c r="B40" s="58"/>
      <c r="C40" s="4" t="s">
        <v>37</v>
      </c>
      <c r="D40" s="16">
        <v>0</v>
      </c>
      <c r="E40" s="16">
        <v>10000</v>
      </c>
      <c r="F40" s="42">
        <v>0</v>
      </c>
      <c r="G40" s="42">
        <v>0</v>
      </c>
      <c r="H40" s="42">
        <v>0</v>
      </c>
      <c r="I40" s="16">
        <v>0</v>
      </c>
    </row>
    <row r="41" spans="1:92" ht="47.1" customHeight="1" x14ac:dyDescent="0.25">
      <c r="A41" s="55"/>
      <c r="B41" s="58"/>
      <c r="C41" s="4" t="s">
        <v>96</v>
      </c>
      <c r="D41" s="16">
        <v>98699.5</v>
      </c>
      <c r="E41" s="16">
        <v>36484.800000000003</v>
      </c>
      <c r="F41" s="42">
        <v>3171.6</v>
      </c>
      <c r="G41" s="42">
        <v>8744.5</v>
      </c>
      <c r="H41" s="42">
        <v>10222</v>
      </c>
      <c r="I41" s="16">
        <v>3246.6</v>
      </c>
    </row>
    <row r="42" spans="1:92" ht="72" customHeight="1" x14ac:dyDescent="0.25">
      <c r="A42" s="55"/>
      <c r="B42" s="58"/>
      <c r="C42" s="4" t="s">
        <v>38</v>
      </c>
      <c r="D42" s="16">
        <v>1000.74</v>
      </c>
      <c r="E42" s="16">
        <v>10000</v>
      </c>
      <c r="F42" s="42">
        <v>166.79</v>
      </c>
      <c r="G42" s="42">
        <v>166.8</v>
      </c>
      <c r="H42" s="42">
        <v>166.79</v>
      </c>
      <c r="I42" s="16">
        <v>166.79</v>
      </c>
    </row>
    <row r="43" spans="1:92" s="12" customFormat="1" ht="72" customHeight="1" x14ac:dyDescent="0.2">
      <c r="A43" s="55"/>
      <c r="B43" s="59"/>
      <c r="C43" s="13" t="s">
        <v>39</v>
      </c>
      <c r="D43" s="19"/>
      <c r="E43" s="19"/>
      <c r="F43" s="45"/>
      <c r="G43" s="45"/>
      <c r="H43" s="45"/>
      <c r="I43" s="19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</row>
    <row r="44" spans="1:92" s="7" customFormat="1" ht="20.45" customHeight="1" x14ac:dyDescent="0.25">
      <c r="A44" s="55" t="s">
        <v>40</v>
      </c>
      <c r="B44" s="56" t="s">
        <v>41</v>
      </c>
      <c r="C44" s="5" t="s">
        <v>42</v>
      </c>
      <c r="D44" s="17">
        <f>D46/D47*100</f>
        <v>0</v>
      </c>
      <c r="E44" s="17">
        <f t="shared" ref="E44:I44" si="10">E46/E47*100</f>
        <v>0</v>
      </c>
      <c r="F44" s="17">
        <f t="shared" si="10"/>
        <v>0</v>
      </c>
      <c r="G44" s="17">
        <f t="shared" si="10"/>
        <v>0</v>
      </c>
      <c r="H44" s="17">
        <f t="shared" si="10"/>
        <v>0</v>
      </c>
      <c r="I44" s="17">
        <f t="shared" si="10"/>
        <v>0</v>
      </c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</row>
    <row r="45" spans="1:92" s="7" customFormat="1" ht="32.1" customHeight="1" x14ac:dyDescent="0.25">
      <c r="A45" s="55"/>
      <c r="B45" s="56"/>
      <c r="C45" s="26" t="s">
        <v>107</v>
      </c>
      <c r="D45" s="27">
        <v>4</v>
      </c>
      <c r="E45" s="27">
        <v>4</v>
      </c>
      <c r="F45" s="27">
        <v>4</v>
      </c>
      <c r="G45" s="27">
        <v>4</v>
      </c>
      <c r="H45" s="27">
        <v>4</v>
      </c>
      <c r="I45" s="27">
        <v>4</v>
      </c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</row>
    <row r="46" spans="1:92" ht="59.45" customHeight="1" x14ac:dyDescent="0.25">
      <c r="A46" s="55"/>
      <c r="B46" s="56"/>
      <c r="C46" s="4" t="s">
        <v>43</v>
      </c>
      <c r="D46" s="16">
        <v>0</v>
      </c>
      <c r="E46" s="16">
        <v>0</v>
      </c>
      <c r="F46" s="42">
        <v>0</v>
      </c>
      <c r="G46" s="42">
        <v>0</v>
      </c>
      <c r="H46" s="42">
        <v>0</v>
      </c>
      <c r="I46" s="16">
        <v>0</v>
      </c>
    </row>
    <row r="47" spans="1:92" ht="89.1" customHeight="1" x14ac:dyDescent="0.25">
      <c r="A47" s="55"/>
      <c r="B47" s="56"/>
      <c r="C47" s="4" t="s">
        <v>44</v>
      </c>
      <c r="D47" s="16">
        <v>1</v>
      </c>
      <c r="E47" s="16">
        <v>26075127.399999999</v>
      </c>
      <c r="F47" s="42">
        <v>3004.8</v>
      </c>
      <c r="G47" s="42">
        <v>7368.2</v>
      </c>
      <c r="H47" s="42">
        <v>10077.6</v>
      </c>
      <c r="I47" s="16">
        <v>3079.8104699999999</v>
      </c>
    </row>
    <row r="48" spans="1:92" s="7" customFormat="1" ht="20.100000000000001" customHeight="1" x14ac:dyDescent="0.25">
      <c r="A48" s="55" t="s">
        <v>45</v>
      </c>
      <c r="B48" s="57" t="s">
        <v>84</v>
      </c>
      <c r="C48" s="5" t="s">
        <v>46</v>
      </c>
      <c r="D48" s="17">
        <f>D50</f>
        <v>0</v>
      </c>
      <c r="E48" s="17">
        <f t="shared" ref="E48:I48" si="11">E50</f>
        <v>0</v>
      </c>
      <c r="F48" s="17">
        <f t="shared" si="11"/>
        <v>0</v>
      </c>
      <c r="G48" s="17">
        <f t="shared" si="11"/>
        <v>0</v>
      </c>
      <c r="H48" s="17">
        <f t="shared" si="11"/>
        <v>0</v>
      </c>
      <c r="I48" s="17">
        <f t="shared" si="11"/>
        <v>0</v>
      </c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</row>
    <row r="49" spans="1:92" s="7" customFormat="1" ht="29.1" customHeight="1" x14ac:dyDescent="0.25">
      <c r="A49" s="55"/>
      <c r="B49" s="58"/>
      <c r="C49" s="26" t="s">
        <v>108</v>
      </c>
      <c r="D49" s="27">
        <v>4</v>
      </c>
      <c r="E49" s="27">
        <v>4</v>
      </c>
      <c r="F49" s="27">
        <v>4</v>
      </c>
      <c r="G49" s="27">
        <v>4</v>
      </c>
      <c r="H49" s="27">
        <v>4</v>
      </c>
      <c r="I49" s="27">
        <v>4</v>
      </c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</row>
    <row r="50" spans="1:92" ht="88.5" customHeight="1" x14ac:dyDescent="0.25">
      <c r="A50" s="55"/>
      <c r="B50" s="59"/>
      <c r="C50" s="4" t="s">
        <v>47</v>
      </c>
      <c r="D50" s="16">
        <v>0</v>
      </c>
      <c r="E50" s="16">
        <v>0</v>
      </c>
      <c r="F50" s="42">
        <v>0</v>
      </c>
      <c r="G50" s="42">
        <v>0</v>
      </c>
      <c r="H50" s="42">
        <v>0</v>
      </c>
      <c r="I50" s="16">
        <v>0</v>
      </c>
    </row>
    <row r="51" spans="1:92" s="11" customFormat="1" ht="23.45" customHeight="1" x14ac:dyDescent="0.25">
      <c r="A51" s="10" t="s">
        <v>48</v>
      </c>
      <c r="B51" s="54" t="s">
        <v>49</v>
      </c>
      <c r="C51" s="54"/>
      <c r="D51" s="10">
        <f>D53+D56+D59+D62+D68+D71</f>
        <v>24</v>
      </c>
      <c r="E51" s="10">
        <f t="shared" ref="E51:I51" si="12">E53+E56+E59+E62+E68+E71</f>
        <v>24</v>
      </c>
      <c r="F51" s="44">
        <f t="shared" si="12"/>
        <v>20</v>
      </c>
      <c r="G51" s="44">
        <f t="shared" si="12"/>
        <v>24</v>
      </c>
      <c r="H51" s="44">
        <f t="shared" si="12"/>
        <v>20</v>
      </c>
      <c r="I51" s="10">
        <f t="shared" si="12"/>
        <v>20</v>
      </c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</row>
    <row r="52" spans="1:92" s="7" customFormat="1" x14ac:dyDescent="0.25">
      <c r="A52" s="60" t="s">
        <v>91</v>
      </c>
      <c r="B52" s="56" t="s">
        <v>50</v>
      </c>
      <c r="C52" s="5" t="s">
        <v>51</v>
      </c>
      <c r="D52" s="6"/>
      <c r="E52" s="6"/>
      <c r="F52" s="44"/>
      <c r="G52" s="44"/>
      <c r="H52" s="44"/>
      <c r="I52" s="6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</row>
    <row r="53" spans="1:92" s="7" customFormat="1" x14ac:dyDescent="0.25">
      <c r="A53" s="60"/>
      <c r="B53" s="56"/>
      <c r="C53" s="26" t="s">
        <v>109</v>
      </c>
      <c r="D53" s="28">
        <v>4</v>
      </c>
      <c r="E53" s="28">
        <v>4</v>
      </c>
      <c r="F53" s="44">
        <v>4</v>
      </c>
      <c r="G53" s="44">
        <v>4</v>
      </c>
      <c r="H53" s="44">
        <v>4</v>
      </c>
      <c r="I53" s="28">
        <v>4</v>
      </c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</row>
    <row r="54" spans="1:92" ht="96" customHeight="1" x14ac:dyDescent="0.25">
      <c r="A54" s="60"/>
      <c r="B54" s="56"/>
      <c r="C54" s="4" t="s">
        <v>52</v>
      </c>
      <c r="D54" s="20" t="s">
        <v>97</v>
      </c>
      <c r="E54" s="20" t="s">
        <v>97</v>
      </c>
      <c r="F54" s="43" t="s">
        <v>97</v>
      </c>
      <c r="G54" s="43" t="s">
        <v>97</v>
      </c>
      <c r="H54" s="43" t="s">
        <v>97</v>
      </c>
      <c r="I54" s="1" t="s">
        <v>97</v>
      </c>
    </row>
    <row r="55" spans="1:92" s="7" customFormat="1" x14ac:dyDescent="0.25">
      <c r="A55" s="55" t="s">
        <v>53</v>
      </c>
      <c r="B55" s="56" t="s">
        <v>54</v>
      </c>
      <c r="C55" s="5" t="s">
        <v>55</v>
      </c>
      <c r="D55" s="6"/>
      <c r="E55" s="6"/>
      <c r="F55" s="6"/>
      <c r="G55" s="6"/>
      <c r="H55" s="6"/>
      <c r="I55" s="6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</row>
    <row r="56" spans="1:92" s="7" customFormat="1" x14ac:dyDescent="0.25">
      <c r="A56" s="55"/>
      <c r="B56" s="56"/>
      <c r="C56" s="26" t="s">
        <v>109</v>
      </c>
      <c r="D56" s="28">
        <v>4</v>
      </c>
      <c r="E56" s="28">
        <v>4</v>
      </c>
      <c r="F56" s="28">
        <v>0</v>
      </c>
      <c r="G56" s="28">
        <v>4</v>
      </c>
      <c r="H56" s="28">
        <v>0</v>
      </c>
      <c r="I56" s="28">
        <v>0</v>
      </c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</row>
    <row r="57" spans="1:92" ht="50.1" customHeight="1" x14ac:dyDescent="0.25">
      <c r="A57" s="55"/>
      <c r="B57" s="56"/>
      <c r="C57" s="4" t="s">
        <v>56</v>
      </c>
      <c r="D57" s="1" t="s">
        <v>97</v>
      </c>
      <c r="E57" s="20" t="s">
        <v>97</v>
      </c>
      <c r="F57" s="43" t="s">
        <v>98</v>
      </c>
      <c r="G57" s="43" t="s">
        <v>97</v>
      </c>
      <c r="H57" s="43" t="s">
        <v>98</v>
      </c>
      <c r="I57" s="1" t="s">
        <v>98</v>
      </c>
    </row>
    <row r="58" spans="1:92" s="7" customFormat="1" ht="18" customHeight="1" x14ac:dyDescent="0.25">
      <c r="A58" s="55" t="s">
        <v>57</v>
      </c>
      <c r="B58" s="57" t="s">
        <v>85</v>
      </c>
      <c r="C58" s="5" t="s">
        <v>58</v>
      </c>
      <c r="D58" s="6"/>
      <c r="E58" s="6"/>
      <c r="F58" s="6"/>
      <c r="G58" s="6"/>
      <c r="H58" s="6"/>
      <c r="I58" s="6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</row>
    <row r="59" spans="1:92" s="7" customFormat="1" ht="18.600000000000001" customHeight="1" x14ac:dyDescent="0.25">
      <c r="A59" s="55"/>
      <c r="B59" s="58"/>
      <c r="C59" s="26" t="s">
        <v>109</v>
      </c>
      <c r="D59" s="28">
        <v>4</v>
      </c>
      <c r="E59" s="28">
        <v>4</v>
      </c>
      <c r="F59" s="28">
        <v>4</v>
      </c>
      <c r="G59" s="28">
        <v>4</v>
      </c>
      <c r="H59" s="28">
        <v>4</v>
      </c>
      <c r="I59" s="28">
        <v>4</v>
      </c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</row>
    <row r="60" spans="1:92" ht="80.45" customHeight="1" x14ac:dyDescent="0.25">
      <c r="A60" s="55"/>
      <c r="B60" s="59"/>
      <c r="C60" s="4" t="s">
        <v>59</v>
      </c>
      <c r="D60" s="1" t="s">
        <v>97</v>
      </c>
      <c r="E60" s="20" t="s">
        <v>97</v>
      </c>
      <c r="F60" s="43" t="s">
        <v>97</v>
      </c>
      <c r="G60" s="43" t="s">
        <v>97</v>
      </c>
      <c r="H60" s="43" t="s">
        <v>97</v>
      </c>
      <c r="I60" s="1" t="s">
        <v>97</v>
      </c>
    </row>
    <row r="61" spans="1:92" s="7" customFormat="1" ht="23.1" customHeight="1" x14ac:dyDescent="0.25">
      <c r="A61" s="55" t="s">
        <v>60</v>
      </c>
      <c r="B61" s="56" t="s">
        <v>61</v>
      </c>
      <c r="C61" s="5" t="s">
        <v>62</v>
      </c>
      <c r="D61" s="6"/>
      <c r="E61" s="6"/>
      <c r="F61" s="6"/>
      <c r="G61" s="6"/>
      <c r="H61" s="6"/>
      <c r="I61" s="6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</row>
    <row r="62" spans="1:92" s="7" customFormat="1" ht="18.600000000000001" customHeight="1" x14ac:dyDescent="0.25">
      <c r="A62" s="55"/>
      <c r="B62" s="56"/>
      <c r="C62" s="26" t="s">
        <v>109</v>
      </c>
      <c r="D62" s="28">
        <v>4</v>
      </c>
      <c r="E62" s="28">
        <v>4</v>
      </c>
      <c r="F62" s="28">
        <v>4</v>
      </c>
      <c r="G62" s="28">
        <v>4</v>
      </c>
      <c r="H62" s="28">
        <v>4</v>
      </c>
      <c r="I62" s="28">
        <v>4</v>
      </c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</row>
    <row r="63" spans="1:92" ht="18" customHeight="1" x14ac:dyDescent="0.25">
      <c r="A63" s="55"/>
      <c r="B63" s="56"/>
      <c r="C63" s="4" t="s">
        <v>63</v>
      </c>
      <c r="D63" s="1"/>
      <c r="E63" s="1"/>
      <c r="F63" s="43"/>
      <c r="G63" s="43"/>
      <c r="H63" s="43"/>
      <c r="I63" s="1"/>
    </row>
    <row r="64" spans="1:92" ht="118.5" customHeight="1" x14ac:dyDescent="0.25">
      <c r="A64" s="55"/>
      <c r="B64" s="56"/>
      <c r="C64" s="4" t="s">
        <v>64</v>
      </c>
      <c r="D64" s="1" t="s">
        <v>97</v>
      </c>
      <c r="E64" s="20"/>
      <c r="F64" s="43" t="s">
        <v>98</v>
      </c>
      <c r="G64" s="43" t="s">
        <v>97</v>
      </c>
      <c r="H64" s="43" t="s">
        <v>98</v>
      </c>
      <c r="I64" s="1" t="s">
        <v>98</v>
      </c>
    </row>
    <row r="65" spans="1:92" ht="66" customHeight="1" x14ac:dyDescent="0.25">
      <c r="A65" s="55"/>
      <c r="B65" s="56"/>
      <c r="C65" s="4" t="s">
        <v>65</v>
      </c>
      <c r="D65" s="1" t="s">
        <v>97</v>
      </c>
      <c r="E65" s="20"/>
      <c r="F65" s="43" t="s">
        <v>98</v>
      </c>
      <c r="G65" s="43" t="s">
        <v>97</v>
      </c>
      <c r="H65" s="43" t="s">
        <v>98</v>
      </c>
      <c r="I65" s="1" t="s">
        <v>98</v>
      </c>
    </row>
    <row r="66" spans="1:92" ht="56.45" customHeight="1" x14ac:dyDescent="0.25">
      <c r="A66" s="55"/>
      <c r="B66" s="56"/>
      <c r="C66" s="4" t="s">
        <v>66</v>
      </c>
      <c r="D66" s="1"/>
      <c r="E66" s="20" t="s">
        <v>97</v>
      </c>
      <c r="F66" s="43" t="s">
        <v>98</v>
      </c>
      <c r="G66" s="43" t="s">
        <v>97</v>
      </c>
      <c r="H66" s="43" t="s">
        <v>98</v>
      </c>
      <c r="I66" s="1" t="s">
        <v>98</v>
      </c>
    </row>
    <row r="67" spans="1:92" s="7" customFormat="1" x14ac:dyDescent="0.25">
      <c r="A67" s="55" t="s">
        <v>67</v>
      </c>
      <c r="B67" s="56" t="s">
        <v>68</v>
      </c>
      <c r="C67" s="5" t="s">
        <v>69</v>
      </c>
      <c r="D67" s="6"/>
      <c r="E67" s="6"/>
      <c r="F67" s="6"/>
      <c r="G67" s="6"/>
      <c r="H67" s="6"/>
      <c r="I67" s="6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</row>
    <row r="68" spans="1:92" s="7" customFormat="1" x14ac:dyDescent="0.25">
      <c r="A68" s="55"/>
      <c r="B68" s="56"/>
      <c r="C68" s="26" t="s">
        <v>109</v>
      </c>
      <c r="D68" s="28">
        <v>4</v>
      </c>
      <c r="E68" s="28">
        <v>4</v>
      </c>
      <c r="F68" s="28">
        <v>4</v>
      </c>
      <c r="G68" s="28">
        <v>4</v>
      </c>
      <c r="H68" s="28">
        <v>4</v>
      </c>
      <c r="I68" s="28">
        <v>4</v>
      </c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</row>
    <row r="69" spans="1:92" ht="111" customHeight="1" x14ac:dyDescent="0.25">
      <c r="A69" s="55"/>
      <c r="B69" s="56"/>
      <c r="C69" s="4" t="s">
        <v>70</v>
      </c>
      <c r="D69" s="1" t="s">
        <v>97</v>
      </c>
      <c r="E69" s="20" t="s">
        <v>97</v>
      </c>
      <c r="F69" s="43" t="s">
        <v>97</v>
      </c>
      <c r="G69" s="43" t="s">
        <v>97</v>
      </c>
      <c r="H69" s="43" t="s">
        <v>97</v>
      </c>
      <c r="I69" s="1" t="s">
        <v>97</v>
      </c>
    </row>
    <row r="70" spans="1:92" s="7" customFormat="1" ht="44.1" customHeight="1" x14ac:dyDescent="0.25">
      <c r="A70" s="55" t="s">
        <v>71</v>
      </c>
      <c r="B70" s="9" t="s">
        <v>72</v>
      </c>
      <c r="C70" s="5" t="s">
        <v>74</v>
      </c>
      <c r="D70" s="6"/>
      <c r="E70" s="6"/>
      <c r="F70" s="6"/>
      <c r="G70" s="6"/>
      <c r="H70" s="6"/>
      <c r="I70" s="6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</row>
    <row r="71" spans="1:92" s="7" customFormat="1" ht="20.100000000000001" customHeight="1" x14ac:dyDescent="0.25">
      <c r="A71" s="55"/>
      <c r="B71" s="32"/>
      <c r="C71" s="26" t="s">
        <v>109</v>
      </c>
      <c r="D71" s="28">
        <v>4</v>
      </c>
      <c r="E71" s="28">
        <v>4</v>
      </c>
      <c r="F71" s="28">
        <v>4</v>
      </c>
      <c r="G71" s="28">
        <v>4</v>
      </c>
      <c r="H71" s="28">
        <v>4</v>
      </c>
      <c r="I71" s="28">
        <v>4</v>
      </c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</row>
    <row r="72" spans="1:92" ht="149.1" customHeight="1" x14ac:dyDescent="0.25">
      <c r="A72" s="55"/>
      <c r="B72" s="4" t="s">
        <v>73</v>
      </c>
      <c r="C72" s="4" t="s">
        <v>75</v>
      </c>
      <c r="D72" s="1"/>
      <c r="E72" s="1"/>
      <c r="F72" s="43"/>
      <c r="G72" s="43"/>
      <c r="H72" s="43"/>
      <c r="I72" s="1"/>
    </row>
    <row r="73" spans="1:92" ht="81.599999999999994" customHeight="1" x14ac:dyDescent="0.25">
      <c r="A73" s="55"/>
      <c r="B73" s="4"/>
      <c r="C73" s="4" t="s">
        <v>76</v>
      </c>
      <c r="D73" s="1" t="s">
        <v>97</v>
      </c>
      <c r="E73" s="20" t="s">
        <v>97</v>
      </c>
      <c r="F73" s="43" t="s">
        <v>97</v>
      </c>
      <c r="G73" s="43" t="s">
        <v>97</v>
      </c>
      <c r="H73" s="43" t="s">
        <v>97</v>
      </c>
      <c r="I73" s="1" t="s">
        <v>97</v>
      </c>
    </row>
    <row r="74" spans="1:92" ht="96.95" customHeight="1" x14ac:dyDescent="0.25">
      <c r="A74" s="55"/>
      <c r="B74" s="4"/>
      <c r="C74" s="4" t="s">
        <v>77</v>
      </c>
      <c r="D74" s="1" t="s">
        <v>97</v>
      </c>
      <c r="E74" s="20" t="s">
        <v>97</v>
      </c>
      <c r="F74" s="43" t="s">
        <v>97</v>
      </c>
      <c r="G74" s="43" t="s">
        <v>97</v>
      </c>
      <c r="H74" s="43" t="s">
        <v>97</v>
      </c>
      <c r="I74" s="1" t="s">
        <v>97</v>
      </c>
    </row>
    <row r="75" spans="1:92" s="36" customFormat="1" ht="18.95" customHeight="1" x14ac:dyDescent="0.25">
      <c r="A75" s="37" t="s">
        <v>111</v>
      </c>
      <c r="B75" s="38"/>
      <c r="C75" s="37"/>
      <c r="D75" s="39">
        <f>D6+D27+D51</f>
        <v>56</v>
      </c>
      <c r="E75" s="39">
        <f t="shared" ref="E75:I75" si="13">E6+E27+E51</f>
        <v>49</v>
      </c>
      <c r="F75" s="39">
        <f t="shared" si="13"/>
        <v>50</v>
      </c>
      <c r="G75" s="39">
        <f t="shared" si="13"/>
        <v>51</v>
      </c>
      <c r="H75" s="39">
        <f t="shared" si="13"/>
        <v>46</v>
      </c>
      <c r="I75" s="39">
        <f t="shared" si="13"/>
        <v>47</v>
      </c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  <c r="BO75" s="35"/>
      <c r="BP75" s="35"/>
      <c r="BQ75" s="35"/>
      <c r="BR75" s="35"/>
      <c r="BS75" s="35"/>
      <c r="BT75" s="35"/>
      <c r="BU75" s="35"/>
      <c r="BV75" s="35"/>
      <c r="BW75" s="35"/>
      <c r="BX75" s="35"/>
      <c r="BY75" s="35"/>
      <c r="BZ75" s="35"/>
      <c r="CA75" s="35"/>
      <c r="CB75" s="35"/>
      <c r="CC75" s="35"/>
      <c r="CD75" s="35"/>
      <c r="CE75" s="35"/>
      <c r="CF75" s="35"/>
      <c r="CG75" s="35"/>
      <c r="CH75" s="35"/>
      <c r="CI75" s="35"/>
      <c r="CJ75" s="35"/>
      <c r="CK75" s="35"/>
      <c r="CL75" s="35"/>
      <c r="CM75" s="35"/>
      <c r="CN75" s="35"/>
    </row>
    <row r="76" spans="1:92" ht="23.1" customHeight="1" x14ac:dyDescent="0.25">
      <c r="A76" s="47" t="s">
        <v>112</v>
      </c>
      <c r="B76" s="48"/>
      <c r="C76" s="49"/>
      <c r="D76" s="40">
        <v>2</v>
      </c>
      <c r="E76" s="40">
        <v>2</v>
      </c>
      <c r="F76" s="40">
        <v>2</v>
      </c>
      <c r="G76" s="40">
        <v>2</v>
      </c>
      <c r="H76" s="40">
        <v>2</v>
      </c>
      <c r="I76" s="40">
        <v>2</v>
      </c>
    </row>
  </sheetData>
  <mergeCells count="50">
    <mergeCell ref="F36:F37"/>
    <mergeCell ref="G36:G37"/>
    <mergeCell ref="H36:H37"/>
    <mergeCell ref="I36:I37"/>
    <mergeCell ref="A1:I1"/>
    <mergeCell ref="H3:H4"/>
    <mergeCell ref="I3:I4"/>
    <mergeCell ref="A28:A31"/>
    <mergeCell ref="A32:A35"/>
    <mergeCell ref="A36:A43"/>
    <mergeCell ref="D36:D37"/>
    <mergeCell ref="E36:E37"/>
    <mergeCell ref="B19:B22"/>
    <mergeCell ref="B28:B31"/>
    <mergeCell ref="B32:B35"/>
    <mergeCell ref="B36:B43"/>
    <mergeCell ref="B15:B18"/>
    <mergeCell ref="A19:A22"/>
    <mergeCell ref="A23:A26"/>
    <mergeCell ref="B23:B26"/>
    <mergeCell ref="B3:B4"/>
    <mergeCell ref="A70:A74"/>
    <mergeCell ref="B58:B60"/>
    <mergeCell ref="A48:A50"/>
    <mergeCell ref="A52:A54"/>
    <mergeCell ref="B52:B54"/>
    <mergeCell ref="A55:A57"/>
    <mergeCell ref="B55:B57"/>
    <mergeCell ref="A58:A60"/>
    <mergeCell ref="A61:A66"/>
    <mergeCell ref="B61:B66"/>
    <mergeCell ref="A67:A69"/>
    <mergeCell ref="B67:B69"/>
    <mergeCell ref="B48:B50"/>
    <mergeCell ref="A76:C76"/>
    <mergeCell ref="F3:F4"/>
    <mergeCell ref="G3:G4"/>
    <mergeCell ref="B6:C6"/>
    <mergeCell ref="B27:C27"/>
    <mergeCell ref="B51:C51"/>
    <mergeCell ref="C3:C4"/>
    <mergeCell ref="A7:A10"/>
    <mergeCell ref="B7:B10"/>
    <mergeCell ref="D3:D4"/>
    <mergeCell ref="E3:E4"/>
    <mergeCell ref="A44:A47"/>
    <mergeCell ref="B44:B47"/>
    <mergeCell ref="A11:A14"/>
    <mergeCell ref="B11:B14"/>
    <mergeCell ref="A15:A18"/>
  </mergeCells>
  <pageMargins left="0" right="0.11811023622047245" top="0.15748031496062992" bottom="0.15748031496062992" header="0.51181102362204722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2022-06-29T04:02:07Z</dcterms:modified>
</cp:coreProperties>
</file>