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ценка качества" sheetId="1" r:id="rId1"/>
    <sheet name="Св.рейтинг" sheetId="2" r:id="rId2"/>
  </sheets>
  <definedNames>
    <definedName name="_xlnm.Print_Titles" localSheetId="0">'оценка качества'!$4:$4</definedName>
    <definedName name="_xlnm.Print_Area" localSheetId="0">'оценка качества'!$A$1:$I$97</definedName>
  </definedNames>
  <calcPr fullCalcOnLoad="1"/>
</workbook>
</file>

<file path=xl/sharedStrings.xml><?xml version="1.0" encoding="utf-8"?>
<sst xmlns="http://schemas.openxmlformats.org/spreadsheetml/2006/main" count="206" uniqueCount="118">
  <si>
    <t>Направление , показатель</t>
  </si>
  <si>
    <t>ед. измер</t>
  </si>
  <si>
    <t>максимальная суммарная оценка по направлению</t>
  </si>
  <si>
    <t>тыс. руб.</t>
  </si>
  <si>
    <t>шт.</t>
  </si>
  <si>
    <t>№п/п</t>
  </si>
  <si>
    <t>1.</t>
  </si>
  <si>
    <t>2.</t>
  </si>
  <si>
    <t>3.</t>
  </si>
  <si>
    <t>4.</t>
  </si>
  <si>
    <t>5.</t>
  </si>
  <si>
    <t>6.</t>
  </si>
  <si>
    <t>балл</t>
  </si>
  <si>
    <t>тыс.руб.</t>
  </si>
  <si>
    <t>гр.1</t>
  </si>
  <si>
    <t>гр.2</t>
  </si>
  <si>
    <t>ПЕРЕЧЕНЬ ПОКАЗАТЕЛЕЙ</t>
  </si>
  <si>
    <t>для проведения мониторинга соблюдения требований бюджетного законодательства, а также оценки качества организации и осуществления бюджетного процесса в поселениях  Кировского муниципального района</t>
  </si>
  <si>
    <t xml:space="preserve">1.Показатели соблюдения требований бюджетного законодательства, качества организации и осуществления бюджетного процесса </t>
  </si>
  <si>
    <t>Максимальная суммарная оценка качества бюджетного процесса осуществляемого поселениями</t>
  </si>
  <si>
    <t xml:space="preserve">2.Показатели формирования нормативной базы по организации и осуществлению бюджетного процесса </t>
  </si>
  <si>
    <t xml:space="preserve">1.1. Соблюдение требований статьи 92.1 Бюджетного кодекса Российской Федерации по предельному объему дефицита бюджета поселения </t>
  </si>
  <si>
    <t>1.2.Соблюдение требований статьи 107 Бюджетного кодекса Российской Федерации по предельному объему муниципального долга</t>
  </si>
  <si>
    <t>1.3.Соблюдение верхнего предела муниципального долга, установленного решением о бюджете на соответствующий финансовый год</t>
  </si>
  <si>
    <t xml:space="preserve">1.4.Соблюдение требований статьи 111 Бюджетного кодекса Российской Федерации по предельному объему расходов на обслуживание муниципального долга </t>
  </si>
  <si>
    <t xml:space="preserve">1.5.Соблюдение требований статьи 106 Бюджетного кодекса Российской Федерации по предельному объему муниципальных заимствований </t>
  </si>
  <si>
    <t xml:space="preserve">1.6.Соблюдение установленных нормативов формирования расходов на содержание органов местного самоуправления </t>
  </si>
  <si>
    <t xml:space="preserve">1.7.Количество изменений, внесенных в решение о бюджете </t>
  </si>
  <si>
    <t xml:space="preserve">1.8.Отсутствие просроченной задолженности по исполнению долговых обязательств </t>
  </si>
  <si>
    <t>1.9.Удельный вес расходов бюджета, формируемых в рамках программ, в общем объеме расходов бюджета поселения</t>
  </si>
  <si>
    <t>1.10.Отношение показателей уточненного плана по налоговым и неналоговым доходам поселения к показателям первоначального плана</t>
  </si>
  <si>
    <t xml:space="preserve">2.1.Муниципальный правовой акт, устанавливающий порядок и сроки составления проекта местного бюджета. </t>
  </si>
  <si>
    <t xml:space="preserve">2.2.Муниципальный правовой акт, устанавливающий порядок рассмотрения проекта решения о бюджете и его утверждении. </t>
  </si>
  <si>
    <t xml:space="preserve">2.3.Муниципальный правовой акт, содержащий порядок проведения публичных слушаний по проекту бюджета. </t>
  </si>
  <si>
    <t>2.5.Муниципальный правовой акт, предусматривающий порядок использования бюджетных ассигнований резервного фонда местной администрации, предусмотренных в составе местного бюджета.</t>
  </si>
  <si>
    <t>2.6.Муниципальный правовой акт, определяющий порядок ведения расходных обязательств поселения</t>
  </si>
  <si>
    <t>2.7.Муниципальный правовой акт, устанавливающий порядок составления бюджетной отчетности.</t>
  </si>
  <si>
    <t>2.8.Муниципальный правовой акт, устанавливающий порядок осуществления бюджетных полномочий главным администратором доходов бюджета и находящимися в его ведении бюджетными учреждениями.</t>
  </si>
  <si>
    <t>2.9.Муниципальный правовой акт, устанавливающий порядок учета бюджетных обязательств.</t>
  </si>
  <si>
    <t>2.10.Муниципальный правовой акт, предусматривающий порядок отражения бюджетных ассигнований на осуществление бюджетных инвестиций в объекты капитального строительства муниципальной собственности в решении о бюджете и (или) в сводной бюджетной росписи.</t>
  </si>
  <si>
    <t>2.11.Муниципальный правовой акт, устанавливающий  форму и порядок разработки среднесрочного финансового плана поселения.</t>
  </si>
  <si>
    <t>2.12.Муниципальный правовой акт, устанавливающий методику планирования бюджетных ассигнований.</t>
  </si>
  <si>
    <t>2.13.Муниципальный правовой акт, устанавливающий порядок составления и ведения сводной бюджетной росписи, включая внесение изменений в нее.</t>
  </si>
  <si>
    <t>Кировское</t>
  </si>
  <si>
    <t>Горноключевское</t>
  </si>
  <si>
    <t>Горненское</t>
  </si>
  <si>
    <t>Крыловское</t>
  </si>
  <si>
    <t>Руновское</t>
  </si>
  <si>
    <t>Хвищанское</t>
  </si>
  <si>
    <r>
      <t>пред.объем дефицита (</t>
    </r>
    <r>
      <rPr>
        <sz val="10"/>
        <rFont val="Arial"/>
        <family val="2"/>
      </rPr>
      <t>&lt;</t>
    </r>
    <r>
      <rPr>
        <sz val="10"/>
        <rFont val="Arial Cyr"/>
        <family val="0"/>
      </rPr>
      <t>=0,1-1 б.,</t>
    </r>
    <r>
      <rPr>
        <sz val="10"/>
        <rFont val="Arial"/>
        <family val="2"/>
      </rPr>
      <t>&gt;</t>
    </r>
    <r>
      <rPr>
        <sz val="10"/>
        <rFont val="Arial Cyr"/>
        <family val="0"/>
      </rPr>
      <t>0,1-0 б.)</t>
    </r>
  </si>
  <si>
    <r>
      <t>пред.объем мун.долга (</t>
    </r>
    <r>
      <rPr>
        <sz val="10"/>
        <rFont val="Arial"/>
        <family val="2"/>
      </rPr>
      <t>&lt;</t>
    </r>
    <r>
      <rPr>
        <sz val="10"/>
        <rFont val="Arial Cyr"/>
        <family val="0"/>
      </rPr>
      <t>=1-1 б.,</t>
    </r>
    <r>
      <rPr>
        <sz val="10"/>
        <rFont val="Arial"/>
        <family val="2"/>
      </rPr>
      <t>&gt;</t>
    </r>
    <r>
      <rPr>
        <sz val="10"/>
        <rFont val="Arial Cyr"/>
        <family val="0"/>
      </rPr>
      <t>1-0 б.)</t>
    </r>
  </si>
  <si>
    <t>верхний предел мун.долга(&lt;=1-1 б.,&gt;1-0 б.)</t>
  </si>
  <si>
    <t>объем расходов на обсл.мун.долга(&lt;=0,15-1 б.,&gt;0,15-0 б.)</t>
  </si>
  <si>
    <t>Пред.объем мун.заимствований(&lt;=1-1 б.,&gt;1-0 б.)</t>
  </si>
  <si>
    <t>норматив на ОМС (&lt;=1-1 б.,&gt;1-0 б.)</t>
  </si>
  <si>
    <t>утвержденный норматив формирования расходов на ОМС</t>
  </si>
  <si>
    <t>Отсутствие просроченной зад.(&gt;0--1 б.,нет-5 б.)</t>
  </si>
  <si>
    <r>
      <t>Уд.вес расходов бюджета, формируемых в рамках программ, в общем объеме расходов бюджета поселения(=0,6-5 б,0,3</t>
    </r>
    <r>
      <rPr>
        <sz val="11"/>
        <rFont val="Arial"/>
        <family val="2"/>
      </rPr>
      <t>&lt;=&lt;0,6-2 б.&lt;0,3=-1)</t>
    </r>
  </si>
  <si>
    <t>1.12.Наличие просроченной кредиторской задолженности</t>
  </si>
  <si>
    <r>
      <t>Динамика соотношения объема налоговых и неналоговых доходов  и объема дотации  на выравнивание (</t>
    </r>
    <r>
      <rPr>
        <sz val="11"/>
        <rFont val="Arial"/>
        <family val="2"/>
      </rPr>
      <t>&gt;</t>
    </r>
    <r>
      <rPr>
        <sz val="11"/>
        <rFont val="Times New Roman"/>
        <family val="1"/>
      </rPr>
      <t>=1-1 б.,</t>
    </r>
    <r>
      <rPr>
        <sz val="11"/>
        <rFont val="Arial"/>
        <family val="2"/>
      </rPr>
      <t>&lt;</t>
    </r>
    <r>
      <rPr>
        <sz val="11"/>
        <rFont val="Times New Roman"/>
        <family val="1"/>
      </rPr>
      <t>1-0 б.)</t>
    </r>
  </si>
  <si>
    <t>наличие фактов использования средств не по целевому назначению(-1,если обнаружен факт)</t>
  </si>
  <si>
    <t xml:space="preserve">размещение в СМИ проекта местного бюджета </t>
  </si>
  <si>
    <t>размещение в СМИ годового отчета об исполнении местного бюджета;</t>
  </si>
  <si>
    <t>прозрачность (=3-1 б,&lt;3-0 б.)</t>
  </si>
  <si>
    <t xml:space="preserve">наличие муниципального правового акта, устанавливающего порядок рассмотрения проекта решения о бюджете и его утверждении.(да-0,2) </t>
  </si>
  <si>
    <t>2.4.Муниципальный правовой акт, содержащий случаи и порядок предоставления из местного бюджета субсидий юридическим лицам (за исключением субсидий муниципальным учреждениям)</t>
  </si>
  <si>
    <t xml:space="preserve">наличие муниципального НПА(да-0,2) </t>
  </si>
  <si>
    <t xml:space="preserve">1.11. Динамика соотношения объема налоговых и неналоговых доходов бюджета поселения и объема дотации бюджету поселения на выравнивание бюджетной обеспеченности </t>
  </si>
  <si>
    <t>2.14.Муниципальный правовой акт, устанавливающий порядок завершения операций по исполнению бюджета в текущем финансовом году.</t>
  </si>
  <si>
    <t>2.15.Муниципальный правовой акт, устанавливающий порядок составления и ведения кассового плана.</t>
  </si>
  <si>
    <t>Наименование поселения</t>
  </si>
  <si>
    <t>Кировское ГП</t>
  </si>
  <si>
    <t>Горноключевское ГП</t>
  </si>
  <si>
    <t>Крыловское СП</t>
  </si>
  <si>
    <t>Руновское СП</t>
  </si>
  <si>
    <t>Горненское СП</t>
  </si>
  <si>
    <t>Хвищанское СП</t>
  </si>
  <si>
    <t xml:space="preserve">Оценка среднего уровня     качества соблюдения требований бюджетного законодательства и осуществления бюджетного процесса в поселениях Кировского муниципального  района </t>
  </si>
  <si>
    <t>Комплексная  оценка качества управления бюджетным процессом</t>
  </si>
  <si>
    <t>гр.3</t>
  </si>
  <si>
    <t xml:space="preserve">1.14.Наличие фактов использования средств не по целевому назначению </t>
  </si>
  <si>
    <t xml:space="preserve">1.15.Размещение в СМИ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</t>
  </si>
  <si>
    <t>объем  нереальной к взысканию  дебиторской задолженности на конец 2013 г.(&gt;0--1б.)</t>
  </si>
  <si>
    <t>наличие муниципального правового акта, устанавливающего порядок и сроки составления проекта местного бюджета (да-0,2,нет--0,2)</t>
  </si>
  <si>
    <t xml:space="preserve">наличие муниципального правового акта, содержащий порядок проведения публичных слушаний по проекту бюджета (да-0,2) </t>
  </si>
  <si>
    <t>Отношение показателей уточненного плана по налоговым и неналоговым доходам поселения к показателям первоначального плана(0,95&lt;=&lt;=1,05-1 б.,0,85&lt;=&lt;=0,95-0,5 б)</t>
  </si>
  <si>
    <t>1.13.Наличие нереальной к взысканию  дебиторской задолженности на конец 2013 г.</t>
  </si>
  <si>
    <t xml:space="preserve">наличие муниципального НПА (да-0,2) </t>
  </si>
  <si>
    <t>Сводный рейтинг качества соблюдения требований бюджетного законодательства и осуществления бюджетного процесса в поселениях Кировского муниципального  района за 2013 год</t>
  </si>
  <si>
    <t>фактический размер дефицита бюджета  на конец 2014 г.</t>
  </si>
  <si>
    <t>фактический объем доходов бюджета на 2014 г.</t>
  </si>
  <si>
    <t>фактический объем безвозмездных поступлений на конец 2014 г.</t>
  </si>
  <si>
    <t>фактический объем муниципального долга  на конец 2014 г.</t>
  </si>
  <si>
    <t>уточненный годовой план доходов бюджета  на конец 2014 г.</t>
  </si>
  <si>
    <t>уточненный годовой план безв.поступлений на конец 2014 г.</t>
  </si>
  <si>
    <t>факт.объем муниципального долга на конец 2014 г.</t>
  </si>
  <si>
    <t>верхний предел муниципального долга, установленный решением о бюджете на 2014 г.</t>
  </si>
  <si>
    <t>фактический объем расходов бюджета  на конец 2014 г.</t>
  </si>
  <si>
    <t>фактический объем расходов , осуществляемых за счет субвенций, предоставляемых из бюджетов другого уровня, на конец 2014 г.</t>
  </si>
  <si>
    <t>фактический объем расходов на обсл.мун.долга  на конец 2014 г.</t>
  </si>
  <si>
    <t>фактический объем заимствований  в 2014 г.</t>
  </si>
  <si>
    <t>размер дефицита местного бюджета на конец 2014 г.</t>
  </si>
  <si>
    <t xml:space="preserve">сумма, направляемая в 2014 г.  на погашение долговых обязательств </t>
  </si>
  <si>
    <t>уточненный план расходов на содержание ОМС на конец 2014 г.</t>
  </si>
  <si>
    <t>количество изменений, внесенных в 2014 г.  в бюджет  в соответствии с решением о бюджете (&lt;=5-1 б.,&gt;5-0 б.)</t>
  </si>
  <si>
    <t>просроченная задолженность по бюджетным кредитам, привлеченным в местный бюджет, на конец 2014 г.</t>
  </si>
  <si>
    <t>просроченная задолженность по кредитам, полученным  от кредитных организаций, на конец 2014 г.</t>
  </si>
  <si>
    <t>просроченная задолженность по гарантиям  на конец 2014 г.</t>
  </si>
  <si>
    <t>исполнение бюджета  по расходам, формируемым в рамках муниципальных целевых программ, на конец 2014 г.</t>
  </si>
  <si>
    <t>исполнение бюджета  по расходам на конец 2014 г., за исключением расходов, осуществляемых за счет целевых межбюджетных трансфертов, предоставляемых из бюджетов другого уровня</t>
  </si>
  <si>
    <t xml:space="preserve">уточненный план в соответствии с решением о бюджете на конец 2014 г. по налоговым и неналоговым доходам </t>
  </si>
  <si>
    <t xml:space="preserve">первоначальный план в соответствии с решением о бюджете на 2014 год по налоговым и неналоговым доходам </t>
  </si>
  <si>
    <t>уточненный план по налоговым и неналоговым доходам в соответствии с решением о бюджете на конец 2014 г.</t>
  </si>
  <si>
    <t>уточненный план по дотации бюджетам поселений на выравнивание бюджетной обеспеченности  на конец 2014 г.</t>
  </si>
  <si>
    <t>уточненный план по налоговым и неналоговым доходам на конец 2013 г.</t>
  </si>
  <si>
    <t>уточненный план по дотации бюджетам поселений на выравнивание бюджетной обеспеченности на конец 2013 г.</t>
  </si>
  <si>
    <r>
      <t>объем просроченной кред.задолженности на конец 2014 г.(</t>
    </r>
    <r>
      <rPr>
        <sz val="11"/>
        <rFont val="Arial"/>
        <family val="2"/>
      </rPr>
      <t>&gt;</t>
    </r>
    <r>
      <rPr>
        <sz val="11"/>
        <rFont val="Times New Roman"/>
        <family val="1"/>
      </rPr>
      <t>0--1б.)</t>
    </r>
  </si>
  <si>
    <t>размещение в СМИ решения об утверждении местного бюджета на 2014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</si>
</sst>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#,##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justify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4" fillId="0" borderId="2" xfId="0" applyFont="1" applyBorder="1" applyAlignment="1">
      <alignment horizontal="justify"/>
    </xf>
    <xf numFmtId="0" fontId="1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2" xfId="0" applyNumberFormat="1" applyFont="1" applyFill="1" applyBorder="1" applyAlignment="1">
      <alignment/>
    </xf>
    <xf numFmtId="2" fontId="0" fillId="0" borderId="2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11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11" fillId="3" borderId="0" xfId="0" applyFont="1" applyFill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0" fontId="11" fillId="3" borderId="9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justify" vertical="top" wrapText="1"/>
    </xf>
    <xf numFmtId="0" fontId="0" fillId="3" borderId="11" xfId="0" applyFill="1" applyBorder="1" applyAlignment="1">
      <alignment/>
    </xf>
    <xf numFmtId="0" fontId="11" fillId="3" borderId="5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/>
    </xf>
    <xf numFmtId="0" fontId="11" fillId="3" borderId="6" xfId="0" applyFont="1" applyFill="1" applyBorder="1" applyAlignment="1">
      <alignment horizontal="justify" vertical="top" wrapText="1"/>
    </xf>
    <xf numFmtId="0" fontId="11" fillId="3" borderId="12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0" fillId="5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J97"/>
  <sheetViews>
    <sheetView tabSelected="1" view="pageBreakPreview" zoomScaleSheetLayoutView="10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4" sqref="E84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21.00390625" style="0" hidden="1" customWidth="1"/>
    <col min="4" max="4" width="9.75390625" style="0" customWidth="1"/>
    <col min="5" max="5" width="11.00390625" style="0" customWidth="1"/>
    <col min="6" max="6" width="8.375" style="0" customWidth="1"/>
    <col min="7" max="7" width="7.875" style="0" customWidth="1"/>
    <col min="8" max="8" width="10.25390625" style="0" customWidth="1"/>
    <col min="9" max="9" width="11.25390625" style="0" customWidth="1"/>
    <col min="11" max="11" width="11.625" style="0" bestFit="1" customWidth="1"/>
  </cols>
  <sheetData>
    <row r="1" spans="1:9" ht="15.75">
      <c r="A1" s="92" t="s">
        <v>16</v>
      </c>
      <c r="B1" s="92"/>
      <c r="C1" s="92"/>
      <c r="D1" s="92"/>
      <c r="E1" s="92"/>
      <c r="F1" s="92"/>
      <c r="G1" s="92"/>
      <c r="H1" s="92"/>
      <c r="I1" s="92"/>
    </row>
    <row r="2" spans="1:9" s="4" customFormat="1" ht="29.25" customHeight="1">
      <c r="A2" s="91" t="s">
        <v>17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38.25">
      <c r="A4" s="5" t="s">
        <v>0</v>
      </c>
      <c r="B4" s="5" t="s">
        <v>1</v>
      </c>
      <c r="C4" s="5" t="s">
        <v>2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48</v>
      </c>
    </row>
    <row r="5" spans="1:9" s="7" customFormat="1" ht="41.25" customHeight="1">
      <c r="A5" s="25" t="s">
        <v>18</v>
      </c>
      <c r="B5" s="26" t="s">
        <v>12</v>
      </c>
      <c r="C5" s="27"/>
      <c r="D5" s="28">
        <f aca="true" t="shared" si="0" ref="D5:I5">D6+D11+D16+D20+D25+D30+D34+D36+D41+D45+D49+D55+D57+D59+D61</f>
        <v>18</v>
      </c>
      <c r="E5" s="28">
        <f t="shared" si="0"/>
        <v>10</v>
      </c>
      <c r="F5" s="28">
        <f t="shared" si="0"/>
        <v>11</v>
      </c>
      <c r="G5" s="28">
        <f t="shared" si="0"/>
        <v>11.5</v>
      </c>
      <c r="H5" s="28">
        <f t="shared" si="0"/>
        <v>12</v>
      </c>
      <c r="I5" s="28">
        <f t="shared" si="0"/>
        <v>9</v>
      </c>
    </row>
    <row r="6" spans="1:9" s="60" customFormat="1" ht="44.25" customHeight="1">
      <c r="A6" s="56" t="s">
        <v>21</v>
      </c>
      <c r="B6" s="57" t="s">
        <v>12</v>
      </c>
      <c r="C6" s="58"/>
      <c r="D6" s="59">
        <v>1</v>
      </c>
      <c r="E6" s="59">
        <v>0</v>
      </c>
      <c r="F6" s="59">
        <v>1</v>
      </c>
      <c r="G6" s="59">
        <v>1</v>
      </c>
      <c r="H6" s="59">
        <v>1</v>
      </c>
      <c r="I6" s="59">
        <v>0</v>
      </c>
    </row>
    <row r="7" spans="1:9" s="32" customFormat="1" ht="15" customHeight="1">
      <c r="A7" s="31" t="s">
        <v>89</v>
      </c>
      <c r="B7" s="13" t="s">
        <v>13</v>
      </c>
      <c r="C7" s="13"/>
      <c r="D7" s="14">
        <v>-3581</v>
      </c>
      <c r="E7" s="14">
        <v>10544</v>
      </c>
      <c r="F7" s="14">
        <v>-16</v>
      </c>
      <c r="G7" s="14">
        <v>329</v>
      </c>
      <c r="H7" s="14">
        <v>-83</v>
      </c>
      <c r="I7" s="14">
        <v>169</v>
      </c>
    </row>
    <row r="8" spans="1:10" s="32" customFormat="1" ht="15.75" customHeight="1">
      <c r="A8" s="31" t="s">
        <v>90</v>
      </c>
      <c r="B8" s="13" t="s">
        <v>13</v>
      </c>
      <c r="C8" s="13"/>
      <c r="D8" s="14">
        <v>38822</v>
      </c>
      <c r="E8" s="14">
        <v>57559</v>
      </c>
      <c r="F8" s="14">
        <v>1585</v>
      </c>
      <c r="G8" s="14">
        <v>6191</v>
      </c>
      <c r="H8" s="14">
        <v>8413</v>
      </c>
      <c r="I8" s="14">
        <v>2764</v>
      </c>
      <c r="J8" s="50">
        <f>SUM(D8:I8)</f>
        <v>115334</v>
      </c>
    </row>
    <row r="9" spans="1:10" s="32" customFormat="1" ht="15.75" customHeight="1">
      <c r="A9" s="33" t="s">
        <v>91</v>
      </c>
      <c r="B9" s="13" t="s">
        <v>13</v>
      </c>
      <c r="C9" s="13"/>
      <c r="D9" s="14">
        <v>9745</v>
      </c>
      <c r="E9" s="14">
        <v>22940</v>
      </c>
      <c r="F9" s="14">
        <v>1034</v>
      </c>
      <c r="G9" s="14">
        <v>3974</v>
      </c>
      <c r="H9" s="14">
        <v>5412</v>
      </c>
      <c r="I9" s="14">
        <v>2039</v>
      </c>
      <c r="J9" s="50">
        <f>SUM(D9:I9)</f>
        <v>45144</v>
      </c>
    </row>
    <row r="10" spans="1:9" s="32" customFormat="1" ht="14.25" customHeight="1">
      <c r="A10" s="12" t="s">
        <v>49</v>
      </c>
      <c r="B10" s="13"/>
      <c r="C10" s="13"/>
      <c r="D10" s="15">
        <f aca="true" t="shared" si="1" ref="D10:I10">D7/(D8-D9)</f>
        <v>-0.12315575884719882</v>
      </c>
      <c r="E10" s="15">
        <f t="shared" si="1"/>
        <v>0.30457263352494296</v>
      </c>
      <c r="F10" s="84">
        <f t="shared" si="1"/>
        <v>-0.029038112522686024</v>
      </c>
      <c r="G10" s="15">
        <f t="shared" si="1"/>
        <v>0.14839873703202525</v>
      </c>
      <c r="H10" s="15">
        <f t="shared" si="1"/>
        <v>-0.027657447517494167</v>
      </c>
      <c r="I10" s="15">
        <f t="shared" si="1"/>
        <v>0.23310344827586207</v>
      </c>
    </row>
    <row r="11" spans="1:9" s="64" customFormat="1" ht="43.5" customHeight="1">
      <c r="A11" s="61" t="s">
        <v>22</v>
      </c>
      <c r="B11" s="62" t="s">
        <v>12</v>
      </c>
      <c r="C11" s="62"/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</row>
    <row r="12" spans="1:9" s="32" customFormat="1" ht="15" customHeight="1">
      <c r="A12" s="33" t="s">
        <v>92</v>
      </c>
      <c r="B12" s="13" t="s">
        <v>13</v>
      </c>
      <c r="C12" s="13"/>
      <c r="D12" s="14">
        <v>0</v>
      </c>
      <c r="E12" s="86">
        <v>2126.2</v>
      </c>
      <c r="F12" s="14">
        <v>0</v>
      </c>
      <c r="G12" s="14">
        <v>0</v>
      </c>
      <c r="H12" s="14">
        <v>0</v>
      </c>
      <c r="I12" s="14">
        <v>0</v>
      </c>
    </row>
    <row r="13" spans="1:10" s="32" customFormat="1" ht="15" customHeight="1">
      <c r="A13" s="31" t="s">
        <v>93</v>
      </c>
      <c r="B13" s="13" t="s">
        <v>13</v>
      </c>
      <c r="C13" s="13"/>
      <c r="D13" s="14">
        <v>36575</v>
      </c>
      <c r="E13" s="14">
        <v>64912</v>
      </c>
      <c r="F13" s="14">
        <v>1586</v>
      </c>
      <c r="G13" s="14">
        <v>6506</v>
      </c>
      <c r="H13" s="14">
        <v>8670</v>
      </c>
      <c r="I13" s="14">
        <v>2854</v>
      </c>
      <c r="J13" s="50">
        <f>SUM(D13:I13)</f>
        <v>121103</v>
      </c>
    </row>
    <row r="14" spans="1:10" s="32" customFormat="1" ht="15" customHeight="1">
      <c r="A14" s="33" t="s">
        <v>94</v>
      </c>
      <c r="B14" s="13" t="s">
        <v>13</v>
      </c>
      <c r="C14" s="13"/>
      <c r="D14" s="14">
        <v>9903</v>
      </c>
      <c r="E14" s="14">
        <v>29236</v>
      </c>
      <c r="F14" s="14">
        <v>1034</v>
      </c>
      <c r="G14" s="14">
        <v>4287</v>
      </c>
      <c r="H14" s="14">
        <v>5668</v>
      </c>
      <c r="I14" s="14">
        <v>2124</v>
      </c>
      <c r="J14" s="50">
        <f>SUM(D14:I14)</f>
        <v>52252</v>
      </c>
    </row>
    <row r="15" spans="1:9" s="32" customFormat="1" ht="15" customHeight="1">
      <c r="A15" s="12" t="s">
        <v>50</v>
      </c>
      <c r="B15" s="13"/>
      <c r="C15" s="13"/>
      <c r="D15" s="14">
        <f aca="true" t="shared" si="2" ref="D15:I15">D12/(D13-D14)</f>
        <v>0</v>
      </c>
      <c r="E15" s="15">
        <f t="shared" si="2"/>
        <v>0.05959748850768023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</row>
    <row r="16" spans="1:9" s="66" customFormat="1" ht="45" customHeight="1">
      <c r="A16" s="56" t="s">
        <v>23</v>
      </c>
      <c r="B16" s="65" t="s">
        <v>12</v>
      </c>
      <c r="C16" s="65"/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</row>
    <row r="17" spans="1:9" s="30" customFormat="1" ht="15">
      <c r="A17" s="33" t="s">
        <v>95</v>
      </c>
      <c r="B17" s="13" t="s">
        <v>13</v>
      </c>
      <c r="C17" s="10"/>
      <c r="D17" s="14">
        <v>0</v>
      </c>
      <c r="E17" s="14">
        <v>2126.2</v>
      </c>
      <c r="F17" s="14">
        <v>0</v>
      </c>
      <c r="G17" s="14">
        <v>0</v>
      </c>
      <c r="H17" s="14">
        <v>0</v>
      </c>
      <c r="I17" s="14">
        <v>0</v>
      </c>
    </row>
    <row r="18" spans="1:9" s="30" customFormat="1" ht="30">
      <c r="A18" s="35" t="s">
        <v>96</v>
      </c>
      <c r="B18" s="13" t="s">
        <v>13</v>
      </c>
      <c r="C18" s="10"/>
      <c r="D18" s="10">
        <v>0</v>
      </c>
      <c r="E18" s="10">
        <v>3642</v>
      </c>
      <c r="F18" s="10">
        <v>0</v>
      </c>
      <c r="G18" s="10">
        <v>0</v>
      </c>
      <c r="H18" s="10">
        <v>0</v>
      </c>
      <c r="I18" s="10">
        <v>0</v>
      </c>
    </row>
    <row r="19" spans="1:9" s="30" customFormat="1" ht="12.75">
      <c r="A19" s="9" t="s">
        <v>51</v>
      </c>
      <c r="B19" s="10"/>
      <c r="C19" s="10"/>
      <c r="D19" s="10" t="e">
        <f aca="true" t="shared" si="3" ref="D19:I19">D17/D18</f>
        <v>#DIV/0!</v>
      </c>
      <c r="E19" s="52">
        <f t="shared" si="3"/>
        <v>0.5838001098297638</v>
      </c>
      <c r="F19" s="10" t="e">
        <f t="shared" si="3"/>
        <v>#DIV/0!</v>
      </c>
      <c r="G19" s="10" t="e">
        <f t="shared" si="3"/>
        <v>#DIV/0!</v>
      </c>
      <c r="H19" s="10" t="e">
        <f t="shared" si="3"/>
        <v>#DIV/0!</v>
      </c>
      <c r="I19" s="10" t="e">
        <f t="shared" si="3"/>
        <v>#DIV/0!</v>
      </c>
    </row>
    <row r="20" spans="1:9" s="64" customFormat="1" ht="45" customHeight="1">
      <c r="A20" s="67" t="s">
        <v>24</v>
      </c>
      <c r="B20" s="62" t="s">
        <v>12</v>
      </c>
      <c r="C20" s="62"/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</row>
    <row r="21" spans="1:9" s="32" customFormat="1" ht="16.5" customHeight="1">
      <c r="A21" s="37" t="s">
        <v>99</v>
      </c>
      <c r="B21" s="10" t="s">
        <v>3</v>
      </c>
      <c r="C21" s="13"/>
      <c r="D21" s="15">
        <v>0</v>
      </c>
      <c r="E21" s="84">
        <v>400.5</v>
      </c>
      <c r="F21" s="15">
        <v>0</v>
      </c>
      <c r="G21" s="15">
        <v>0</v>
      </c>
      <c r="H21" s="15">
        <v>0</v>
      </c>
      <c r="I21" s="15">
        <v>0</v>
      </c>
    </row>
    <row r="22" spans="1:9" s="30" customFormat="1" ht="16.5" customHeight="1">
      <c r="A22" s="37" t="s">
        <v>97</v>
      </c>
      <c r="B22" s="10" t="s">
        <v>3</v>
      </c>
      <c r="C22" s="10"/>
      <c r="D22" s="52">
        <v>35239.6</v>
      </c>
      <c r="E22" s="85">
        <v>68103.8</v>
      </c>
      <c r="F22" s="87">
        <v>1568.6</v>
      </c>
      <c r="G22" s="52">
        <v>6520</v>
      </c>
      <c r="H22" s="52">
        <v>8330</v>
      </c>
      <c r="I22" s="53">
        <v>2933</v>
      </c>
    </row>
    <row r="23" spans="1:10" s="30" customFormat="1" ht="31.5" customHeight="1">
      <c r="A23" s="37" t="s">
        <v>98</v>
      </c>
      <c r="B23" s="10" t="s">
        <v>3</v>
      </c>
      <c r="C23" s="10"/>
      <c r="D23" s="14">
        <v>790</v>
      </c>
      <c r="E23" s="14">
        <v>395</v>
      </c>
      <c r="F23" s="14">
        <v>99</v>
      </c>
      <c r="G23" s="14">
        <v>99</v>
      </c>
      <c r="H23" s="14">
        <v>99</v>
      </c>
      <c r="I23" s="14">
        <v>99</v>
      </c>
      <c r="J23" s="50">
        <f>SUM(D23:I23)</f>
        <v>1581</v>
      </c>
    </row>
    <row r="24" spans="1:9" s="30" customFormat="1" ht="13.5" customHeight="1">
      <c r="A24" s="37" t="s">
        <v>52</v>
      </c>
      <c r="B24" s="10"/>
      <c r="C24" s="10"/>
      <c r="D24" s="10">
        <f aca="true" t="shared" si="4" ref="D24:I24">D21/(D22-D23)</f>
        <v>0</v>
      </c>
      <c r="E24" s="51">
        <f t="shared" si="4"/>
        <v>0.0059150361548277325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</row>
    <row r="25" spans="1:9" s="60" customFormat="1" ht="43.5" customHeight="1">
      <c r="A25" s="68" t="s">
        <v>25</v>
      </c>
      <c r="B25" s="65" t="s">
        <v>12</v>
      </c>
      <c r="C25" s="58"/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</row>
    <row r="26" spans="1:9" s="41" customFormat="1" ht="15" customHeight="1">
      <c r="A26" s="34" t="s">
        <v>100</v>
      </c>
      <c r="B26" s="44" t="s">
        <v>3</v>
      </c>
      <c r="C26" s="40"/>
      <c r="D26" s="44">
        <v>0</v>
      </c>
      <c r="E26" s="14">
        <v>3500</v>
      </c>
      <c r="F26" s="44">
        <v>0</v>
      </c>
      <c r="G26" s="44">
        <v>0</v>
      </c>
      <c r="H26" s="44">
        <v>0</v>
      </c>
      <c r="I26" s="44">
        <v>0</v>
      </c>
    </row>
    <row r="27" spans="1:9" s="38" customFormat="1" ht="15" customHeight="1">
      <c r="A27" s="34" t="s">
        <v>101</v>
      </c>
      <c r="B27" s="10" t="s">
        <v>3</v>
      </c>
      <c r="C27" s="5"/>
      <c r="D27" s="13">
        <v>2347.3</v>
      </c>
      <c r="E27" s="13">
        <v>23177</v>
      </c>
      <c r="F27" s="13">
        <v>2.8</v>
      </c>
      <c r="G27" s="13">
        <v>392</v>
      </c>
      <c r="H27" s="13">
        <v>100</v>
      </c>
      <c r="I27" s="13">
        <v>190</v>
      </c>
    </row>
    <row r="28" spans="1:9" s="38" customFormat="1" ht="15" customHeight="1">
      <c r="A28" s="34" t="s">
        <v>102</v>
      </c>
      <c r="B28" s="10" t="s">
        <v>3</v>
      </c>
      <c r="C28" s="5"/>
      <c r="D28" s="13">
        <v>0</v>
      </c>
      <c r="E28" s="13">
        <v>5124</v>
      </c>
      <c r="F28" s="13">
        <v>0</v>
      </c>
      <c r="G28" s="13">
        <v>0</v>
      </c>
      <c r="H28" s="13">
        <v>0</v>
      </c>
      <c r="I28" s="13">
        <v>0</v>
      </c>
    </row>
    <row r="29" spans="1:9" s="41" customFormat="1" ht="15" customHeight="1">
      <c r="A29" s="39" t="s">
        <v>53</v>
      </c>
      <c r="B29" s="40"/>
      <c r="C29" s="40"/>
      <c r="D29" s="44">
        <f aca="true" t="shared" si="5" ref="D29:I29">D26/(D27+D28)</f>
        <v>0</v>
      </c>
      <c r="E29" s="88">
        <f t="shared" si="5"/>
        <v>0.12367054167697254</v>
      </c>
      <c r="F29" s="44">
        <f t="shared" si="5"/>
        <v>0</v>
      </c>
      <c r="G29" s="44">
        <f t="shared" si="5"/>
        <v>0</v>
      </c>
      <c r="H29" s="44">
        <f t="shared" si="5"/>
        <v>0</v>
      </c>
      <c r="I29" s="44">
        <f t="shared" si="5"/>
        <v>0</v>
      </c>
    </row>
    <row r="30" spans="1:9" s="70" customFormat="1" ht="29.25" customHeight="1">
      <c r="A30" s="69" t="s">
        <v>26</v>
      </c>
      <c r="B30" s="65" t="s">
        <v>12</v>
      </c>
      <c r="C30" s="58"/>
      <c r="D30" s="65">
        <v>1</v>
      </c>
      <c r="E30" s="65">
        <v>1</v>
      </c>
      <c r="F30" s="65">
        <v>1</v>
      </c>
      <c r="G30" s="65">
        <v>1</v>
      </c>
      <c r="H30" s="65">
        <v>1</v>
      </c>
      <c r="I30" s="65">
        <v>1</v>
      </c>
    </row>
    <row r="31" spans="1:9" s="30" customFormat="1" ht="15" customHeight="1">
      <c r="A31" s="34" t="s">
        <v>103</v>
      </c>
      <c r="B31" s="10" t="s">
        <v>3</v>
      </c>
      <c r="C31" s="10"/>
      <c r="D31" s="10">
        <v>8762</v>
      </c>
      <c r="E31" s="10">
        <v>11941.5</v>
      </c>
      <c r="F31" s="10">
        <v>831.2</v>
      </c>
      <c r="G31" s="10">
        <v>1348.6</v>
      </c>
      <c r="H31" s="10">
        <v>1647</v>
      </c>
      <c r="I31" s="10">
        <v>877.5</v>
      </c>
    </row>
    <row r="32" spans="1:9" s="30" customFormat="1" ht="15" customHeight="1">
      <c r="A32" s="34" t="s">
        <v>55</v>
      </c>
      <c r="B32" s="10" t="s">
        <v>3</v>
      </c>
      <c r="C32" s="10"/>
      <c r="D32" s="10">
        <v>8762</v>
      </c>
      <c r="E32" s="10">
        <v>0</v>
      </c>
      <c r="F32" s="10">
        <v>2062</v>
      </c>
      <c r="G32" s="10">
        <v>2577</v>
      </c>
      <c r="H32" s="10">
        <v>2835</v>
      </c>
      <c r="I32" s="10">
        <v>2062</v>
      </c>
    </row>
    <row r="33" spans="1:9" s="30" customFormat="1" ht="15" customHeight="1">
      <c r="A33" s="9" t="s">
        <v>54</v>
      </c>
      <c r="B33" s="13"/>
      <c r="C33" s="10"/>
      <c r="D33" s="10">
        <f aca="true" t="shared" si="6" ref="D33:I33">D31/D32</f>
        <v>1</v>
      </c>
      <c r="E33" s="10" t="e">
        <f t="shared" si="6"/>
        <v>#DIV/0!</v>
      </c>
      <c r="F33" s="52">
        <f t="shared" si="6"/>
        <v>0.4031037827352086</v>
      </c>
      <c r="G33" s="89">
        <f t="shared" si="6"/>
        <v>0.5233216918897943</v>
      </c>
      <c r="H33" s="89">
        <f t="shared" si="6"/>
        <v>0.580952380952381</v>
      </c>
      <c r="I33" s="51">
        <f t="shared" si="6"/>
        <v>0.42555771096023276</v>
      </c>
    </row>
    <row r="34" spans="1:9" s="66" customFormat="1" ht="15.75" customHeight="1">
      <c r="A34" s="68" t="s">
        <v>27</v>
      </c>
      <c r="B34" s="65" t="s">
        <v>12</v>
      </c>
      <c r="C34" s="65"/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</row>
    <row r="35" spans="1:9" s="42" customFormat="1" ht="30.75" customHeight="1">
      <c r="A35" s="43" t="s">
        <v>104</v>
      </c>
      <c r="B35" s="13" t="s">
        <v>4</v>
      </c>
      <c r="C35" s="11"/>
      <c r="D35" s="13">
        <v>9</v>
      </c>
      <c r="E35" s="13">
        <v>9</v>
      </c>
      <c r="F35" s="13">
        <v>6</v>
      </c>
      <c r="G35" s="13">
        <v>6</v>
      </c>
      <c r="H35" s="13">
        <v>8</v>
      </c>
      <c r="I35" s="13">
        <v>6</v>
      </c>
    </row>
    <row r="36" spans="1:9" s="73" customFormat="1" ht="30" customHeight="1">
      <c r="A36" s="71" t="s">
        <v>28</v>
      </c>
      <c r="B36" s="62" t="s">
        <v>12</v>
      </c>
      <c r="C36" s="72"/>
      <c r="D36" s="72">
        <v>1</v>
      </c>
      <c r="E36" s="72">
        <v>1</v>
      </c>
      <c r="F36" s="72">
        <v>1</v>
      </c>
      <c r="G36" s="72">
        <v>1</v>
      </c>
      <c r="H36" s="72">
        <v>1</v>
      </c>
      <c r="I36" s="72">
        <v>1</v>
      </c>
    </row>
    <row r="37" spans="1:9" s="45" customFormat="1" ht="30">
      <c r="A37" s="43" t="s">
        <v>105</v>
      </c>
      <c r="B37" s="44" t="s">
        <v>3</v>
      </c>
      <c r="C37" s="44"/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s="45" customFormat="1" ht="30">
      <c r="A38" s="43" t="s">
        <v>106</v>
      </c>
      <c r="B38" s="44" t="s">
        <v>3</v>
      </c>
      <c r="C38" s="44"/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</row>
    <row r="39" spans="1:9" s="45" customFormat="1" ht="19.5" customHeight="1">
      <c r="A39" s="43" t="s">
        <v>107</v>
      </c>
      <c r="B39" s="44" t="s">
        <v>3</v>
      </c>
      <c r="C39" s="44"/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</row>
    <row r="40" spans="1:9" s="45" customFormat="1" ht="17.25" customHeight="1">
      <c r="A40" s="43" t="s">
        <v>56</v>
      </c>
      <c r="B40" s="44" t="s">
        <v>3</v>
      </c>
      <c r="C40" s="44"/>
      <c r="D40" s="44">
        <f aca="true" t="shared" si="7" ref="D40:I40">D37+D38+D39</f>
        <v>0</v>
      </c>
      <c r="E40" s="44">
        <f t="shared" si="7"/>
        <v>0</v>
      </c>
      <c r="F40" s="44">
        <f t="shared" si="7"/>
        <v>0</v>
      </c>
      <c r="G40" s="44">
        <f t="shared" si="7"/>
        <v>0</v>
      </c>
      <c r="H40" s="44">
        <f t="shared" si="7"/>
        <v>0</v>
      </c>
      <c r="I40" s="44">
        <f t="shared" si="7"/>
        <v>0</v>
      </c>
    </row>
    <row r="41" spans="1:9" s="64" customFormat="1" ht="30" customHeight="1">
      <c r="A41" s="67" t="s">
        <v>29</v>
      </c>
      <c r="B41" s="62" t="s">
        <v>12</v>
      </c>
      <c r="C41" s="62"/>
      <c r="D41" s="62">
        <v>5</v>
      </c>
      <c r="E41" s="62">
        <v>-1</v>
      </c>
      <c r="F41" s="62">
        <v>-1</v>
      </c>
      <c r="G41" s="62">
        <v>-1</v>
      </c>
      <c r="H41" s="62">
        <v>-1</v>
      </c>
      <c r="I41" s="62">
        <v>-1</v>
      </c>
    </row>
    <row r="42" spans="1:9" s="42" customFormat="1" ht="29.25" customHeight="1">
      <c r="A42" s="46" t="s">
        <v>108</v>
      </c>
      <c r="B42" s="44" t="s">
        <v>3</v>
      </c>
      <c r="C42" s="11"/>
      <c r="D42" s="15">
        <v>17082.7</v>
      </c>
      <c r="E42" s="13">
        <v>4854.6</v>
      </c>
      <c r="F42" s="13">
        <v>20.6</v>
      </c>
      <c r="G42" s="13">
        <v>358.5</v>
      </c>
      <c r="H42" s="13">
        <v>280.9</v>
      </c>
      <c r="I42" s="15">
        <v>0</v>
      </c>
    </row>
    <row r="43" spans="1:9" s="42" customFormat="1" ht="45" customHeight="1">
      <c r="A43" s="43" t="s">
        <v>109</v>
      </c>
      <c r="B43" s="44" t="s">
        <v>3</v>
      </c>
      <c r="C43" s="11"/>
      <c r="D43" s="15">
        <v>25494.3</v>
      </c>
      <c r="E43" s="15">
        <v>32670.1</v>
      </c>
      <c r="F43" s="15">
        <v>534.3</v>
      </c>
      <c r="G43" s="15">
        <v>2546</v>
      </c>
      <c r="H43" s="15">
        <v>2918</v>
      </c>
      <c r="I43" s="15">
        <v>894.3</v>
      </c>
    </row>
    <row r="44" spans="1:9" s="42" customFormat="1" ht="44.25" customHeight="1">
      <c r="A44" s="43" t="s">
        <v>57</v>
      </c>
      <c r="B44" s="11"/>
      <c r="C44" s="11"/>
      <c r="D44" s="36">
        <f aca="true" t="shared" si="8" ref="D44:I44">D42/D43</f>
        <v>0.6700595819457683</v>
      </c>
      <c r="E44" s="36">
        <f t="shared" si="8"/>
        <v>0.1485945864873386</v>
      </c>
      <c r="F44" s="36">
        <f t="shared" si="8"/>
        <v>0.038555118847089655</v>
      </c>
      <c r="G44" s="15">
        <f t="shared" si="8"/>
        <v>0.14080911233307147</v>
      </c>
      <c r="H44" s="36">
        <f t="shared" si="8"/>
        <v>0.09626456477039066</v>
      </c>
      <c r="I44" s="15">
        <f t="shared" si="8"/>
        <v>0</v>
      </c>
    </row>
    <row r="45" spans="1:9" s="64" customFormat="1" ht="43.5" customHeight="1">
      <c r="A45" s="68" t="s">
        <v>30</v>
      </c>
      <c r="B45" s="65" t="s">
        <v>12</v>
      </c>
      <c r="C45" s="65"/>
      <c r="D45" s="65">
        <v>1</v>
      </c>
      <c r="E45" s="65">
        <v>1</v>
      </c>
      <c r="F45" s="65">
        <v>0</v>
      </c>
      <c r="G45" s="65">
        <v>0.5</v>
      </c>
      <c r="H45" s="65">
        <v>1</v>
      </c>
      <c r="I45" s="65">
        <v>0</v>
      </c>
    </row>
    <row r="46" spans="1:9" s="16" customFormat="1" ht="30">
      <c r="A46" s="46" t="s">
        <v>110</v>
      </c>
      <c r="B46" s="44" t="s">
        <v>3</v>
      </c>
      <c r="C46" s="11"/>
      <c r="D46" s="13">
        <v>26671.3</v>
      </c>
      <c r="E46" s="13">
        <v>35676</v>
      </c>
      <c r="F46" s="13">
        <v>551.5</v>
      </c>
      <c r="G46" s="13">
        <v>2219</v>
      </c>
      <c r="H46" s="13">
        <v>3002.6</v>
      </c>
      <c r="I46" s="13">
        <v>730.3</v>
      </c>
    </row>
    <row r="47" spans="1:9" s="16" customFormat="1" ht="30">
      <c r="A47" s="43" t="s">
        <v>111</v>
      </c>
      <c r="B47" s="44" t="s">
        <v>3</v>
      </c>
      <c r="C47" s="11"/>
      <c r="D47" s="13">
        <v>27866</v>
      </c>
      <c r="E47" s="13">
        <v>36419.5</v>
      </c>
      <c r="F47" s="13">
        <v>739.3</v>
      </c>
      <c r="G47" s="13">
        <v>2593.5</v>
      </c>
      <c r="H47" s="13">
        <v>3046</v>
      </c>
      <c r="I47" s="13">
        <v>879.1</v>
      </c>
    </row>
    <row r="48" spans="1:9" s="16" customFormat="1" ht="45">
      <c r="A48" s="39" t="s">
        <v>85</v>
      </c>
      <c r="B48" s="11"/>
      <c r="C48" s="11"/>
      <c r="D48" s="15">
        <f aca="true" t="shared" si="9" ref="D48:I48">D46/D47</f>
        <v>0.9571269647599224</v>
      </c>
      <c r="E48" s="36">
        <f t="shared" si="9"/>
        <v>0.9795851123711199</v>
      </c>
      <c r="F48" s="15">
        <f t="shared" si="9"/>
        <v>0.7459759231705668</v>
      </c>
      <c r="G48" s="90">
        <f t="shared" si="9"/>
        <v>0.8556005398110661</v>
      </c>
      <c r="H48" s="15">
        <f t="shared" si="9"/>
        <v>0.9857518056467498</v>
      </c>
      <c r="I48" s="15">
        <f t="shared" si="9"/>
        <v>0.8307359799795244</v>
      </c>
    </row>
    <row r="49" spans="1:9" s="64" customFormat="1" ht="58.5" customHeight="1">
      <c r="A49" s="67" t="s">
        <v>67</v>
      </c>
      <c r="B49" s="62" t="s">
        <v>12</v>
      </c>
      <c r="C49" s="62"/>
      <c r="D49" s="62">
        <v>1</v>
      </c>
      <c r="E49" s="62">
        <v>0</v>
      </c>
      <c r="F49" s="62">
        <v>1</v>
      </c>
      <c r="G49" s="62">
        <v>1</v>
      </c>
      <c r="H49" s="62">
        <v>1</v>
      </c>
      <c r="I49" s="62">
        <v>0</v>
      </c>
    </row>
    <row r="50" spans="1:9" s="42" customFormat="1" ht="30">
      <c r="A50" s="43" t="s">
        <v>112</v>
      </c>
      <c r="B50" s="44" t="s">
        <v>3</v>
      </c>
      <c r="C50" s="11"/>
      <c r="D50" s="13">
        <v>26671.3</v>
      </c>
      <c r="E50" s="13">
        <v>35676</v>
      </c>
      <c r="F50" s="13">
        <v>551.5</v>
      </c>
      <c r="G50" s="13">
        <v>2219</v>
      </c>
      <c r="H50" s="13">
        <v>3002.6</v>
      </c>
      <c r="I50" s="13">
        <v>730.3</v>
      </c>
    </row>
    <row r="51" spans="1:9" s="42" customFormat="1" ht="30">
      <c r="A51" s="43" t="s">
        <v>113</v>
      </c>
      <c r="B51" s="44" t="s">
        <v>3</v>
      </c>
      <c r="C51" s="11"/>
      <c r="D51" s="13">
        <v>6565</v>
      </c>
      <c r="E51" s="13">
        <v>0</v>
      </c>
      <c r="F51" s="13">
        <v>192</v>
      </c>
      <c r="G51" s="13">
        <v>2258</v>
      </c>
      <c r="H51" s="13">
        <v>2177</v>
      </c>
      <c r="I51" s="13">
        <v>617</v>
      </c>
    </row>
    <row r="52" spans="1:9" s="42" customFormat="1" ht="30">
      <c r="A52" s="43" t="s">
        <v>114</v>
      </c>
      <c r="B52" s="44" t="s">
        <v>3</v>
      </c>
      <c r="C52" s="11"/>
      <c r="D52" s="13">
        <v>21141.2</v>
      </c>
      <c r="E52" s="13">
        <v>25909</v>
      </c>
      <c r="F52" s="13">
        <v>35.9</v>
      </c>
      <c r="G52" s="13">
        <v>1741.5</v>
      </c>
      <c r="H52" s="13">
        <v>2154.4</v>
      </c>
      <c r="I52" s="13">
        <v>1959.2</v>
      </c>
    </row>
    <row r="53" spans="1:9" s="42" customFormat="1" ht="30">
      <c r="A53" s="43" t="s">
        <v>115</v>
      </c>
      <c r="B53" s="44" t="s">
        <v>3</v>
      </c>
      <c r="C53" s="11"/>
      <c r="D53" s="13">
        <v>5968</v>
      </c>
      <c r="E53" s="13">
        <v>0</v>
      </c>
      <c r="F53" s="13">
        <v>239</v>
      </c>
      <c r="G53" s="13">
        <v>2525</v>
      </c>
      <c r="H53" s="13">
        <v>2858</v>
      </c>
      <c r="I53" s="13">
        <v>454</v>
      </c>
    </row>
    <row r="54" spans="1:9" s="42" customFormat="1" ht="30">
      <c r="A54" s="43" t="s">
        <v>59</v>
      </c>
      <c r="B54" s="11"/>
      <c r="C54" s="11"/>
      <c r="D54" s="15">
        <f aca="true" t="shared" si="10" ref="D54:I54">(D50/D51)/(D52/D53)</f>
        <v>1.1468553204134029</v>
      </c>
      <c r="E54" s="15" t="e">
        <f t="shared" si="10"/>
        <v>#DIV/0!</v>
      </c>
      <c r="F54" s="15">
        <f t="shared" si="10"/>
        <v>19.122635213556176</v>
      </c>
      <c r="G54" s="15">
        <f t="shared" si="10"/>
        <v>1.4248569605577592</v>
      </c>
      <c r="H54" s="15">
        <f t="shared" si="10"/>
        <v>1.829679133758544</v>
      </c>
      <c r="I54" s="15">
        <f t="shared" si="10"/>
        <v>0.2742794167963241</v>
      </c>
    </row>
    <row r="55" spans="1:9" s="64" customFormat="1" ht="15" thickBot="1">
      <c r="A55" s="74" t="s">
        <v>58</v>
      </c>
      <c r="B55" s="62" t="s">
        <v>12</v>
      </c>
      <c r="C55" s="72"/>
      <c r="D55" s="72">
        <v>1</v>
      </c>
      <c r="E55" s="72">
        <v>1</v>
      </c>
      <c r="F55" s="72">
        <v>1</v>
      </c>
      <c r="G55" s="72">
        <v>1</v>
      </c>
      <c r="H55" s="72">
        <v>1</v>
      </c>
      <c r="I55" s="72">
        <v>1</v>
      </c>
    </row>
    <row r="56" spans="1:9" s="16" customFormat="1" ht="16.5" customHeight="1" thickBot="1">
      <c r="A56" s="23" t="s">
        <v>116</v>
      </c>
      <c r="B56" s="44" t="s">
        <v>3</v>
      </c>
      <c r="C56" s="29"/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</row>
    <row r="57" spans="1:9" s="64" customFormat="1" ht="29.25" thickBot="1">
      <c r="A57" s="75" t="s">
        <v>86</v>
      </c>
      <c r="B57" s="62" t="s">
        <v>12</v>
      </c>
      <c r="C57" s="76"/>
      <c r="D57" s="72">
        <v>1</v>
      </c>
      <c r="E57" s="72">
        <v>1</v>
      </c>
      <c r="F57" s="72">
        <v>1</v>
      </c>
      <c r="G57" s="72">
        <v>1</v>
      </c>
      <c r="H57" s="72">
        <v>1</v>
      </c>
      <c r="I57" s="72">
        <v>1</v>
      </c>
    </row>
    <row r="58" spans="1:9" s="42" customFormat="1" ht="31.5" customHeight="1">
      <c r="A58" s="55" t="s">
        <v>82</v>
      </c>
      <c r="B58" s="44" t="s">
        <v>3</v>
      </c>
      <c r="C58" s="11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</row>
    <row r="59" spans="1:9" s="66" customFormat="1" ht="28.5">
      <c r="A59" s="68" t="s">
        <v>80</v>
      </c>
      <c r="B59" s="65" t="s">
        <v>12</v>
      </c>
      <c r="C59" s="65"/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1</v>
      </c>
    </row>
    <row r="60" spans="1:9" s="42" customFormat="1" ht="30">
      <c r="A60" s="43" t="s">
        <v>60</v>
      </c>
      <c r="B60" s="13" t="s">
        <v>4</v>
      </c>
      <c r="C60" s="1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64" customFormat="1" ht="57.75" customHeight="1">
      <c r="A61" s="67" t="s">
        <v>81</v>
      </c>
      <c r="B61" s="65" t="s">
        <v>12</v>
      </c>
      <c r="C61" s="62"/>
      <c r="D61" s="62">
        <v>1</v>
      </c>
      <c r="E61" s="62">
        <v>1</v>
      </c>
      <c r="F61" s="62">
        <v>1</v>
      </c>
      <c r="G61" s="62">
        <v>1</v>
      </c>
      <c r="H61" s="62">
        <v>1</v>
      </c>
      <c r="I61" s="62">
        <v>1</v>
      </c>
    </row>
    <row r="62" spans="1:9" s="42" customFormat="1" ht="15.75" customHeight="1">
      <c r="A62" s="43" t="s">
        <v>61</v>
      </c>
      <c r="B62" s="13" t="s">
        <v>4</v>
      </c>
      <c r="C62" s="11"/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</row>
    <row r="63" spans="1:9" s="42" customFormat="1" ht="27" customHeight="1">
      <c r="A63" s="43" t="s">
        <v>117</v>
      </c>
      <c r="B63" s="13" t="s">
        <v>4</v>
      </c>
      <c r="C63" s="11"/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</row>
    <row r="64" spans="1:9" s="42" customFormat="1" ht="30.75" customHeight="1">
      <c r="A64" s="43" t="s">
        <v>62</v>
      </c>
      <c r="B64" s="13" t="s">
        <v>4</v>
      </c>
      <c r="C64" s="11"/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</row>
    <row r="65" spans="1:9" s="45" customFormat="1" ht="16.5" customHeight="1">
      <c r="A65" s="43" t="s">
        <v>63</v>
      </c>
      <c r="B65" s="44"/>
      <c r="C65" s="44"/>
      <c r="D65" s="44">
        <f aca="true" t="shared" si="11" ref="D65:I65">D62+D63+D64</f>
        <v>3</v>
      </c>
      <c r="E65" s="44">
        <f t="shared" si="11"/>
        <v>3</v>
      </c>
      <c r="F65" s="44">
        <f t="shared" si="11"/>
        <v>3</v>
      </c>
      <c r="G65" s="44">
        <f t="shared" si="11"/>
        <v>3</v>
      </c>
      <c r="H65" s="44">
        <f t="shared" si="11"/>
        <v>3</v>
      </c>
      <c r="I65" s="44">
        <f t="shared" si="11"/>
        <v>3</v>
      </c>
    </row>
    <row r="66" spans="1:9" s="8" customFormat="1" ht="31.5" customHeight="1" thickBot="1">
      <c r="A66" s="47" t="s">
        <v>20</v>
      </c>
      <c r="B66" s="48" t="s">
        <v>12</v>
      </c>
      <c r="C66" s="48"/>
      <c r="D66" s="48">
        <f aca="true" t="shared" si="12" ref="D66:I66">D67+D69+D71+D73+D75+D77+D79+D81+D83+D85+D87+D89+D91+D93+D95</f>
        <v>2.6</v>
      </c>
      <c r="E66" s="48">
        <f t="shared" si="12"/>
        <v>2.6</v>
      </c>
      <c r="F66" s="48">
        <f t="shared" si="12"/>
        <v>1.7999999999999998</v>
      </c>
      <c r="G66" s="48">
        <f t="shared" si="12"/>
        <v>1.7999999999999998</v>
      </c>
      <c r="H66" s="48">
        <f t="shared" si="12"/>
        <v>2.1999999999999997</v>
      </c>
      <c r="I66" s="48">
        <f t="shared" si="12"/>
        <v>2.4</v>
      </c>
    </row>
    <row r="67" spans="1:9" s="64" customFormat="1" ht="32.25" customHeight="1">
      <c r="A67" s="77" t="s">
        <v>31</v>
      </c>
      <c r="B67" s="76" t="s">
        <v>12</v>
      </c>
      <c r="C67" s="76"/>
      <c r="D67" s="65">
        <v>0.2</v>
      </c>
      <c r="E67" s="65">
        <v>0.2</v>
      </c>
      <c r="F67" s="65">
        <v>0.2</v>
      </c>
      <c r="G67" s="65">
        <v>0.2</v>
      </c>
      <c r="H67" s="65">
        <v>0.2</v>
      </c>
      <c r="I67" s="65">
        <v>0.2</v>
      </c>
    </row>
    <row r="68" spans="1:9" s="32" customFormat="1" ht="30.75" customHeight="1">
      <c r="A68" s="37" t="s">
        <v>83</v>
      </c>
      <c r="B68" s="13" t="s">
        <v>4</v>
      </c>
      <c r="C68" s="13"/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</row>
    <row r="69" spans="1:9" s="66" customFormat="1" ht="45" customHeight="1">
      <c r="A69" s="68" t="s">
        <v>32</v>
      </c>
      <c r="B69" s="65" t="s">
        <v>12</v>
      </c>
      <c r="C69" s="65"/>
      <c r="D69" s="65">
        <v>0.2</v>
      </c>
      <c r="E69" s="65">
        <v>0.2</v>
      </c>
      <c r="F69" s="65">
        <v>0.2</v>
      </c>
      <c r="G69" s="65">
        <v>0.2</v>
      </c>
      <c r="H69" s="65">
        <v>0.2</v>
      </c>
      <c r="I69" s="65">
        <v>0.2</v>
      </c>
    </row>
    <row r="70" spans="1:9" s="32" customFormat="1" ht="45.75" customHeight="1">
      <c r="A70" s="37" t="s">
        <v>64</v>
      </c>
      <c r="B70" s="13" t="s">
        <v>4</v>
      </c>
      <c r="C70" s="13"/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</row>
    <row r="71" spans="1:9" s="64" customFormat="1" ht="32.25" customHeight="1" thickBot="1">
      <c r="A71" s="74" t="s">
        <v>33</v>
      </c>
      <c r="B71" s="72" t="s">
        <v>12</v>
      </c>
      <c r="C71" s="72"/>
      <c r="D71" s="65">
        <v>0.2</v>
      </c>
      <c r="E71" s="65">
        <v>0.2</v>
      </c>
      <c r="F71" s="65">
        <v>0.2</v>
      </c>
      <c r="G71" s="65">
        <v>0.2</v>
      </c>
      <c r="H71" s="65">
        <v>0.2</v>
      </c>
      <c r="I71" s="65">
        <v>0.2</v>
      </c>
    </row>
    <row r="72" spans="1:9" s="49" customFormat="1" ht="32.25" customHeight="1" thickBot="1">
      <c r="A72" s="23" t="s">
        <v>84</v>
      </c>
      <c r="B72" s="13" t="s">
        <v>4</v>
      </c>
      <c r="C72" s="13"/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</row>
    <row r="73" spans="1:9" s="64" customFormat="1" ht="62.25" customHeight="1" thickBot="1">
      <c r="A73" s="78" t="s">
        <v>65</v>
      </c>
      <c r="B73" s="65" t="s">
        <v>12</v>
      </c>
      <c r="C73" s="65"/>
      <c r="D73" s="65">
        <v>0.2</v>
      </c>
      <c r="E73" s="65">
        <v>0.2</v>
      </c>
      <c r="F73" s="65">
        <v>0</v>
      </c>
      <c r="G73" s="65">
        <v>0</v>
      </c>
      <c r="H73" s="65">
        <v>0</v>
      </c>
      <c r="I73" s="65">
        <v>0</v>
      </c>
    </row>
    <row r="74" spans="1:9" s="49" customFormat="1" ht="15.75" thickBot="1">
      <c r="A74" s="24" t="s">
        <v>66</v>
      </c>
      <c r="B74" s="13" t="s">
        <v>4</v>
      </c>
      <c r="C74" s="13"/>
      <c r="D74" s="13">
        <v>1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</row>
    <row r="75" spans="1:9" s="64" customFormat="1" ht="57.75" thickBot="1">
      <c r="A75" s="78" t="s">
        <v>34</v>
      </c>
      <c r="B75" s="65" t="s">
        <v>12</v>
      </c>
      <c r="C75" s="65"/>
      <c r="D75" s="65">
        <v>0</v>
      </c>
      <c r="E75" s="65">
        <v>0.2</v>
      </c>
      <c r="F75" s="65">
        <v>0</v>
      </c>
      <c r="G75" s="65">
        <v>0</v>
      </c>
      <c r="H75" s="65">
        <v>0</v>
      </c>
      <c r="I75" s="65">
        <v>0.2</v>
      </c>
    </row>
    <row r="76" spans="1:9" s="49" customFormat="1" ht="15.75" thickBot="1">
      <c r="A76" s="24" t="s">
        <v>66</v>
      </c>
      <c r="B76" s="13" t="s">
        <v>4</v>
      </c>
      <c r="C76" s="13"/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1</v>
      </c>
    </row>
    <row r="77" spans="1:9" s="64" customFormat="1" ht="29.25" thickBot="1">
      <c r="A77" s="78" t="s">
        <v>35</v>
      </c>
      <c r="B77" s="65" t="s">
        <v>12</v>
      </c>
      <c r="C77" s="65"/>
      <c r="D77" s="65">
        <v>0.2</v>
      </c>
      <c r="E77" s="65">
        <v>0.2</v>
      </c>
      <c r="F77" s="65">
        <v>0.2</v>
      </c>
      <c r="G77" s="65">
        <v>0.2</v>
      </c>
      <c r="H77" s="65">
        <v>0.2</v>
      </c>
      <c r="I77" s="65">
        <v>0.2</v>
      </c>
    </row>
    <row r="78" spans="1:9" s="49" customFormat="1" ht="15.75" thickBot="1">
      <c r="A78" s="24" t="s">
        <v>66</v>
      </c>
      <c r="B78" s="13" t="s">
        <v>4</v>
      </c>
      <c r="C78" s="13"/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</row>
    <row r="79" spans="1:9" s="64" customFormat="1" ht="29.25" thickBot="1">
      <c r="A79" s="78" t="s">
        <v>36</v>
      </c>
      <c r="B79" s="65" t="s">
        <v>12</v>
      </c>
      <c r="C79" s="65"/>
      <c r="D79" s="65">
        <v>0.2</v>
      </c>
      <c r="E79" s="65">
        <v>0</v>
      </c>
      <c r="F79" s="65">
        <v>0</v>
      </c>
      <c r="G79" s="65">
        <v>0</v>
      </c>
      <c r="H79" s="65">
        <v>0.2</v>
      </c>
      <c r="I79" s="65">
        <v>0.2</v>
      </c>
    </row>
    <row r="80" spans="1:9" s="49" customFormat="1" ht="17.25" customHeight="1" thickBot="1">
      <c r="A80" s="24" t="s">
        <v>66</v>
      </c>
      <c r="B80" s="13" t="s">
        <v>4</v>
      </c>
      <c r="C80" s="13"/>
      <c r="D80" s="13">
        <v>1</v>
      </c>
      <c r="E80" s="13">
        <v>0</v>
      </c>
      <c r="F80" s="13">
        <v>0</v>
      </c>
      <c r="G80" s="13">
        <v>0</v>
      </c>
      <c r="H80" s="13">
        <v>1</v>
      </c>
      <c r="I80" s="13">
        <v>1</v>
      </c>
    </row>
    <row r="81" spans="1:9" s="64" customFormat="1" ht="59.25" customHeight="1" thickBot="1">
      <c r="A81" s="78" t="s">
        <v>37</v>
      </c>
      <c r="B81" s="65" t="s">
        <v>12</v>
      </c>
      <c r="C81" s="65"/>
      <c r="D81" s="65">
        <v>0.2</v>
      </c>
      <c r="E81" s="65">
        <v>0.2</v>
      </c>
      <c r="F81" s="65">
        <v>0</v>
      </c>
      <c r="G81" s="65">
        <v>0</v>
      </c>
      <c r="H81" s="65">
        <v>0</v>
      </c>
      <c r="I81" s="65">
        <v>0</v>
      </c>
    </row>
    <row r="82" spans="1:9" s="49" customFormat="1" ht="15.75" thickBot="1">
      <c r="A82" s="24" t="s">
        <v>66</v>
      </c>
      <c r="B82" s="13" t="s">
        <v>4</v>
      </c>
      <c r="C82" s="13"/>
      <c r="D82" s="13">
        <v>1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</row>
    <row r="83" spans="1:9" s="64" customFormat="1" ht="29.25" thickBot="1">
      <c r="A83" s="78" t="s">
        <v>38</v>
      </c>
      <c r="B83" s="65" t="s">
        <v>12</v>
      </c>
      <c r="C83" s="65"/>
      <c r="D83" s="65">
        <v>0.2</v>
      </c>
      <c r="E83" s="65">
        <v>0.2</v>
      </c>
      <c r="F83" s="65">
        <v>0</v>
      </c>
      <c r="G83" s="65">
        <v>0</v>
      </c>
      <c r="H83" s="65">
        <v>0.2</v>
      </c>
      <c r="I83" s="65">
        <v>0.2</v>
      </c>
    </row>
    <row r="84" spans="1:9" s="49" customFormat="1" ht="15.75" thickBot="1">
      <c r="A84" s="24" t="s">
        <v>87</v>
      </c>
      <c r="B84" s="13" t="s">
        <v>4</v>
      </c>
      <c r="C84" s="13"/>
      <c r="D84" s="13">
        <v>1</v>
      </c>
      <c r="E84" s="13">
        <v>1</v>
      </c>
      <c r="F84" s="13">
        <v>0</v>
      </c>
      <c r="G84" s="13">
        <v>0</v>
      </c>
      <c r="H84" s="13">
        <v>1</v>
      </c>
      <c r="I84" s="13">
        <v>1</v>
      </c>
    </row>
    <row r="85" spans="1:9" s="64" customFormat="1" ht="73.5" customHeight="1" thickBot="1">
      <c r="A85" s="78" t="s">
        <v>39</v>
      </c>
      <c r="B85" s="65" t="s">
        <v>12</v>
      </c>
      <c r="C85" s="65"/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1:9" s="49" customFormat="1" ht="15.75" thickBot="1">
      <c r="A86" s="24" t="s">
        <v>87</v>
      </c>
      <c r="B86" s="13" t="s">
        <v>4</v>
      </c>
      <c r="C86" s="13"/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</row>
    <row r="87" spans="1:9" s="64" customFormat="1" ht="43.5" thickBot="1">
      <c r="A87" s="78" t="s">
        <v>40</v>
      </c>
      <c r="B87" s="65" t="s">
        <v>12</v>
      </c>
      <c r="C87" s="65"/>
      <c r="D87" s="65">
        <v>0.2</v>
      </c>
      <c r="E87" s="65">
        <v>0.2</v>
      </c>
      <c r="F87" s="65">
        <v>0.2</v>
      </c>
      <c r="G87" s="65">
        <v>0.2</v>
      </c>
      <c r="H87" s="65">
        <v>0.2</v>
      </c>
      <c r="I87" s="65">
        <v>0.2</v>
      </c>
    </row>
    <row r="88" spans="1:9" s="49" customFormat="1" ht="15.75" thickBot="1">
      <c r="A88" s="24" t="s">
        <v>66</v>
      </c>
      <c r="B88" s="13" t="s">
        <v>4</v>
      </c>
      <c r="C88" s="13"/>
      <c r="D88" s="13">
        <v>1</v>
      </c>
      <c r="E88" s="13">
        <v>1</v>
      </c>
      <c r="F88" s="13">
        <v>1</v>
      </c>
      <c r="G88" s="83">
        <v>1</v>
      </c>
      <c r="H88" s="13">
        <v>1</v>
      </c>
      <c r="I88" s="13">
        <v>1</v>
      </c>
    </row>
    <row r="89" spans="1:9" s="64" customFormat="1" ht="32.25" customHeight="1" thickBot="1">
      <c r="A89" s="78" t="s">
        <v>41</v>
      </c>
      <c r="B89" s="65" t="s">
        <v>12</v>
      </c>
      <c r="C89" s="65"/>
      <c r="D89" s="65">
        <v>0.2</v>
      </c>
      <c r="E89" s="65">
        <v>0.2</v>
      </c>
      <c r="F89" s="65">
        <v>0.2</v>
      </c>
      <c r="G89" s="65">
        <v>0.2</v>
      </c>
      <c r="H89" s="65">
        <v>0.2</v>
      </c>
      <c r="I89" s="65">
        <v>0.2</v>
      </c>
    </row>
    <row r="90" spans="1:9" s="49" customFormat="1" ht="15.75" thickBot="1">
      <c r="A90" s="24" t="s">
        <v>66</v>
      </c>
      <c r="B90" s="13" t="s">
        <v>4</v>
      </c>
      <c r="C90" s="13"/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</row>
    <row r="91" spans="1:9" s="64" customFormat="1" ht="43.5" thickBot="1">
      <c r="A91" s="78" t="s">
        <v>42</v>
      </c>
      <c r="B91" s="65" t="s">
        <v>12</v>
      </c>
      <c r="C91" s="65"/>
      <c r="D91" s="65">
        <v>0.2</v>
      </c>
      <c r="E91" s="65">
        <v>0.2</v>
      </c>
      <c r="F91" s="65">
        <v>0.2</v>
      </c>
      <c r="G91" s="65">
        <v>0.2</v>
      </c>
      <c r="H91" s="65">
        <v>0.2</v>
      </c>
      <c r="I91" s="65">
        <v>0.2</v>
      </c>
    </row>
    <row r="92" spans="1:9" s="49" customFormat="1" ht="15.75" thickBot="1">
      <c r="A92" s="24" t="s">
        <v>66</v>
      </c>
      <c r="B92" s="13" t="s">
        <v>4</v>
      </c>
      <c r="C92" s="13"/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</row>
    <row r="93" spans="1:9" s="64" customFormat="1" ht="46.5" customHeight="1" thickBot="1">
      <c r="A93" s="78" t="s">
        <v>68</v>
      </c>
      <c r="B93" s="65" t="s">
        <v>12</v>
      </c>
      <c r="C93" s="65"/>
      <c r="D93" s="65">
        <v>0.2</v>
      </c>
      <c r="E93" s="65">
        <v>0.2</v>
      </c>
      <c r="F93" s="65">
        <v>0.2</v>
      </c>
      <c r="G93" s="65">
        <v>0.2</v>
      </c>
      <c r="H93" s="65">
        <v>0.2</v>
      </c>
      <c r="I93" s="65">
        <v>0.2</v>
      </c>
    </row>
    <row r="94" spans="1:9" s="49" customFormat="1" ht="15.75" thickBot="1">
      <c r="A94" s="24" t="s">
        <v>66</v>
      </c>
      <c r="B94" s="13" t="s">
        <v>4</v>
      </c>
      <c r="C94" s="13"/>
      <c r="D94" s="13">
        <v>1</v>
      </c>
      <c r="E94" s="13">
        <v>1</v>
      </c>
      <c r="F94" s="13">
        <v>1</v>
      </c>
      <c r="G94" s="13">
        <v>1</v>
      </c>
      <c r="H94" s="13">
        <v>1</v>
      </c>
      <c r="I94" s="13">
        <v>1</v>
      </c>
    </row>
    <row r="95" spans="1:9" s="64" customFormat="1" ht="33" customHeight="1" thickBot="1">
      <c r="A95" s="78" t="s">
        <v>69</v>
      </c>
      <c r="B95" s="65" t="s">
        <v>12</v>
      </c>
      <c r="C95" s="65"/>
      <c r="D95" s="65">
        <v>0.2</v>
      </c>
      <c r="E95" s="65">
        <v>0.2</v>
      </c>
      <c r="F95" s="65">
        <v>0.2</v>
      </c>
      <c r="G95" s="65">
        <v>0.2</v>
      </c>
      <c r="H95" s="65">
        <v>0.2</v>
      </c>
      <c r="I95" s="65">
        <v>0.2</v>
      </c>
    </row>
    <row r="96" spans="1:9" s="49" customFormat="1" ht="16.5" customHeight="1">
      <c r="A96" s="24" t="s">
        <v>66</v>
      </c>
      <c r="B96" s="13" t="s">
        <v>4</v>
      </c>
      <c r="C96" s="13"/>
      <c r="D96" s="13">
        <v>1</v>
      </c>
      <c r="E96" s="13">
        <v>1</v>
      </c>
      <c r="F96" s="13">
        <v>1</v>
      </c>
      <c r="G96" s="13">
        <v>1</v>
      </c>
      <c r="H96" s="13">
        <v>1</v>
      </c>
      <c r="I96" s="13">
        <v>1</v>
      </c>
    </row>
    <row r="97" spans="1:9" s="82" customFormat="1" ht="30.75" customHeight="1">
      <c r="A97" s="79" t="s">
        <v>19</v>
      </c>
      <c r="B97" s="80"/>
      <c r="C97" s="80"/>
      <c r="D97" s="81">
        <f aca="true" t="shared" si="13" ref="D97:I97">D66+D5</f>
        <v>20.6</v>
      </c>
      <c r="E97" s="81">
        <f t="shared" si="13"/>
        <v>12.6</v>
      </c>
      <c r="F97" s="81">
        <f t="shared" si="13"/>
        <v>12.8</v>
      </c>
      <c r="G97" s="81">
        <f t="shared" si="13"/>
        <v>13.3</v>
      </c>
      <c r="H97" s="81">
        <f t="shared" si="13"/>
        <v>14.2</v>
      </c>
      <c r="I97" s="81">
        <f t="shared" si="13"/>
        <v>11.4</v>
      </c>
    </row>
  </sheetData>
  <mergeCells count="2">
    <mergeCell ref="A2:I2"/>
    <mergeCell ref="A1:I1"/>
  </mergeCells>
  <printOptions/>
  <pageMargins left="0.75" right="0.75" top="0.5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4.125" style="2" customWidth="1"/>
    <col min="2" max="2" width="34.625" style="0" customWidth="1"/>
    <col min="3" max="3" width="22.75390625" style="0" customWidth="1"/>
  </cols>
  <sheetData>
    <row r="2" spans="1:3" s="17" customFormat="1" ht="57" customHeight="1">
      <c r="A2" s="93" t="s">
        <v>88</v>
      </c>
      <c r="B2" s="93"/>
      <c r="C2" s="93"/>
    </row>
    <row r="4" spans="1:3" ht="147" customHeight="1">
      <c r="A4" s="5" t="s">
        <v>5</v>
      </c>
      <c r="B4" s="5" t="s">
        <v>70</v>
      </c>
      <c r="C4" s="19" t="s">
        <v>78</v>
      </c>
    </row>
    <row r="5" spans="1:3" s="20" customFormat="1" ht="15" customHeight="1">
      <c r="A5" s="18" t="s">
        <v>14</v>
      </c>
      <c r="B5" s="18" t="s">
        <v>15</v>
      </c>
      <c r="C5" s="19" t="s">
        <v>79</v>
      </c>
    </row>
    <row r="6" spans="1:3" ht="19.5" customHeight="1">
      <c r="A6" s="5" t="s">
        <v>6</v>
      </c>
      <c r="B6" s="9" t="s">
        <v>71</v>
      </c>
      <c r="C6" s="21">
        <v>20.6</v>
      </c>
    </row>
    <row r="7" spans="1:3" ht="19.5" customHeight="1">
      <c r="A7" s="5" t="s">
        <v>7</v>
      </c>
      <c r="B7" s="6" t="s">
        <v>72</v>
      </c>
      <c r="C7" s="21">
        <v>12.6</v>
      </c>
    </row>
    <row r="8" spans="1:3" ht="19.5" customHeight="1">
      <c r="A8" s="5" t="s">
        <v>8</v>
      </c>
      <c r="B8" s="6" t="s">
        <v>73</v>
      </c>
      <c r="C8" s="21">
        <v>13.3</v>
      </c>
    </row>
    <row r="9" spans="1:3" ht="19.5" customHeight="1">
      <c r="A9" s="5" t="s">
        <v>9</v>
      </c>
      <c r="B9" s="6" t="s">
        <v>74</v>
      </c>
      <c r="C9" s="21">
        <v>14.2</v>
      </c>
    </row>
    <row r="10" spans="1:3" ht="19.5" customHeight="1">
      <c r="A10" s="5" t="s">
        <v>10</v>
      </c>
      <c r="B10" s="9" t="s">
        <v>75</v>
      </c>
      <c r="C10" s="21">
        <v>12.8</v>
      </c>
    </row>
    <row r="11" spans="1:3" ht="19.5" customHeight="1">
      <c r="A11" s="5" t="s">
        <v>11</v>
      </c>
      <c r="B11" s="6" t="s">
        <v>76</v>
      </c>
      <c r="C11" s="21">
        <v>11.4</v>
      </c>
    </row>
    <row r="12" spans="1:3" s="1" customFormat="1" ht="71.25" customHeight="1">
      <c r="A12" s="94" t="s">
        <v>77</v>
      </c>
      <c r="B12" s="94"/>
      <c r="C12" s="22">
        <f>(C6+C7+C8+C9+C10+C11)/6</f>
        <v>14.15</v>
      </c>
    </row>
  </sheetData>
  <mergeCells count="2">
    <mergeCell ref="A2:C2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User</cp:lastModifiedBy>
  <cp:lastPrinted>2015-03-27T06:51:17Z</cp:lastPrinted>
  <dcterms:created xsi:type="dcterms:W3CDTF">2012-05-21T03:46:40Z</dcterms:created>
  <dcterms:modified xsi:type="dcterms:W3CDTF">2015-03-27T07:10:07Z</dcterms:modified>
  <cp:category/>
  <cp:version/>
  <cp:contentType/>
  <cp:contentStatus/>
</cp:coreProperties>
</file>