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<sst xmlns="http://schemas.openxmlformats.org/spreadsheetml/2006/main" count="102" uniqueCount="60">
  <si>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</si>
  <si>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</si>
  <si>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</si>
  <si>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</si>
  <si>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</si>
  <si>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</si>
  <si>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</si>
  <si>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</si>
  <si>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</si>
  <si>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</si>
  <si>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</si>
  <si>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</si>
  <si>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</si>
  <si>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</si>
  <si>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</si>
  <si>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</si>
  <si>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</si>
  <si>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</si>
  <si>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</si>
  <si>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</si>
  <si>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</si>
  <si>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</si>
  <si>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</si>
  <si>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</si>
  <si>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</si>
  <si>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</si>
  <si>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</si>
  <si>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</si>
  <si>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</si>
  <si>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</si>
  <si>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</si>
  <si>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</si>
  <si>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</si>
  <si>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</si>
  <si>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</si>
  <si>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</si>
  <si>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</si>
  <si>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</si>
  <si>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</si>
  <si>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</si>
  <si>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</si>
  <si>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</si>
  <si>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</si>
  <si>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</si>
  <si>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</si>
  <si>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</si>
  <si>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</si>
  <si>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</si>
  <si>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</si>
  <si>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</si>
  <si>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</si>
  <si>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</si>
  <si>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</si>
  <si>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</si>
  <si>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</si>
  <si>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</si>
  <si>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</si>
  <si>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2020 года</t>
  </si>
  <si>
    <t>План текущего 2021 года</t>
  </si>
  <si>
    <t>11=9/10/12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</si>
</sst>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P21" sqref="P21"/>
    </sheetView>
  </sheetViews>
  <sheetFormatPr defaultColWidth="9.003906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1" s="3" customFormat="1" ht="15.75" customHeight="1">
      <c r="A3" s="20"/>
      <c r="C3" s="16" t="s">
        <v>52</v>
      </c>
      <c r="D3" s="38" t="s">
        <v>56</v>
      </c>
      <c r="E3" s="38"/>
      <c r="F3" s="38"/>
      <c r="G3" s="38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9" t="s">
        <v>53</v>
      </c>
      <c r="E4" s="39"/>
      <c r="F4" s="39"/>
      <c r="G4" s="39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4" t="s">
        <v>25</v>
      </c>
      <c r="B6" s="34" t="s">
        <v>46</v>
      </c>
      <c r="C6" s="36" t="s">
        <v>45</v>
      </c>
      <c r="D6" s="36" t="s">
        <v>57</v>
      </c>
      <c r="E6" s="36"/>
      <c r="F6" s="36"/>
      <c r="G6" s="34" t="s">
        <v>58</v>
      </c>
      <c r="H6" s="34"/>
      <c r="I6" s="34"/>
      <c r="J6" s="34" t="s">
        <v>2</v>
      </c>
      <c r="K6" s="34"/>
      <c r="L6" s="34"/>
    </row>
    <row r="7" spans="1:12" ht="15.75" customHeight="1">
      <c r="A7" s="34"/>
      <c r="B7" s="34"/>
      <c r="C7" s="36"/>
      <c r="D7" s="34" t="s">
        <v>47</v>
      </c>
      <c r="E7" s="34" t="s">
        <v>1</v>
      </c>
      <c r="F7" s="34" t="s">
        <v>40</v>
      </c>
      <c r="G7" s="34" t="s">
        <v>47</v>
      </c>
      <c r="H7" s="34" t="s">
        <v>15</v>
      </c>
      <c r="I7" s="34" t="s">
        <v>3</v>
      </c>
      <c r="J7" s="34" t="s">
        <v>47</v>
      </c>
      <c r="K7" s="34" t="s">
        <v>1</v>
      </c>
      <c r="L7" s="34" t="s">
        <v>4</v>
      </c>
    </row>
    <row r="8" spans="1:12" ht="78" customHeight="1">
      <c r="A8" s="34"/>
      <c r="B8" s="35"/>
      <c r="C8" s="35"/>
      <c r="D8" s="34"/>
      <c r="E8" s="34"/>
      <c r="F8" s="34"/>
      <c r="G8" s="34"/>
      <c r="H8" s="35"/>
      <c r="I8" s="35"/>
      <c r="J8" s="34"/>
      <c r="K8" s="34"/>
      <c r="L8" s="34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v>85238.1</v>
      </c>
      <c r="E10" s="26">
        <v>229</v>
      </c>
      <c r="F10" s="27">
        <v>31</v>
      </c>
      <c r="G10" s="26">
        <f>G23</f>
        <v>92782.456</v>
      </c>
      <c r="H10" s="26">
        <f>H23</f>
        <v>254.32999999999998</v>
      </c>
      <c r="I10" s="27">
        <f>G10/H10/12</f>
        <v>30.400941034613826</v>
      </c>
      <c r="J10" s="26">
        <f>J23</f>
        <v>89543.413</v>
      </c>
      <c r="K10" s="32">
        <f>K23</f>
        <v>218.9</v>
      </c>
      <c r="L10" s="27">
        <f>J10/K10/12</f>
        <v>34.08840147708238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49554.5</v>
      </c>
      <c r="E11" s="29">
        <v>111</v>
      </c>
      <c r="F11" s="27">
        <v>37.1</v>
      </c>
      <c r="G11" s="29">
        <v>52322.08</v>
      </c>
      <c r="H11" s="29">
        <v>124</v>
      </c>
      <c r="I11" s="28">
        <f>G11/H11/12</f>
        <v>35.16268817204301</v>
      </c>
      <c r="J11" s="29">
        <v>50643.613</v>
      </c>
      <c r="K11" s="31">
        <v>106</v>
      </c>
      <c r="L11" s="27">
        <f aca="true" t="shared" si="0" ref="L11:L37">J11/K11/12</f>
        <v>39.81416116352201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1478.9</v>
      </c>
      <c r="E12" s="29">
        <v>6</v>
      </c>
      <c r="F12" s="27">
        <v>20.5</v>
      </c>
      <c r="G12" s="29">
        <v>1529.228</v>
      </c>
      <c r="H12" s="29">
        <v>6</v>
      </c>
      <c r="I12" s="28">
        <f aca="true" t="shared" si="1" ref="I12:I22">G12/H12/12</f>
        <v>21.23927777777778</v>
      </c>
      <c r="J12" s="29">
        <v>1529.228</v>
      </c>
      <c r="K12" s="31">
        <v>6</v>
      </c>
      <c r="L12" s="27">
        <f t="shared" si="0"/>
        <v>21.23927777777778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29"/>
      <c r="F13" s="27" t="e">
        <v>#DIV/0!</v>
      </c>
      <c r="G13" s="29"/>
      <c r="H13" s="29"/>
      <c r="I13" s="28" t="e">
        <f t="shared" si="1"/>
        <v>#DIV/0!</v>
      </c>
      <c r="J13" s="29"/>
      <c r="K13" s="31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29"/>
      <c r="F14" s="27" t="e">
        <v>#DIV/0!</v>
      </c>
      <c r="G14" s="29"/>
      <c r="H14" s="29"/>
      <c r="I14" s="28" t="e">
        <f t="shared" si="1"/>
        <v>#DIV/0!</v>
      </c>
      <c r="J14" s="29"/>
      <c r="K14" s="31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2168</v>
      </c>
      <c r="E15" s="29">
        <v>6</v>
      </c>
      <c r="F15" s="27">
        <v>30.1</v>
      </c>
      <c r="G15" s="29">
        <v>2895.302</v>
      </c>
      <c r="H15" s="29">
        <v>6</v>
      </c>
      <c r="I15" s="28">
        <f t="shared" si="1"/>
        <v>40.21252777777778</v>
      </c>
      <c r="J15" s="29">
        <v>2746.671</v>
      </c>
      <c r="K15" s="31">
        <v>5</v>
      </c>
      <c r="L15" s="27">
        <f t="shared" si="0"/>
        <v>45.77785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29"/>
      <c r="F16" s="27" t="e">
        <v>#DIV/0!</v>
      </c>
      <c r="G16" s="29"/>
      <c r="H16" s="29"/>
      <c r="I16" s="28" t="e">
        <f t="shared" si="1"/>
        <v>#DIV/0!</v>
      </c>
      <c r="J16" s="29"/>
      <c r="K16" s="31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28830.3</v>
      </c>
      <c r="E17" s="31">
        <v>97</v>
      </c>
      <c r="F17" s="27">
        <v>24.8</v>
      </c>
      <c r="G17" s="29">
        <v>32218.498</v>
      </c>
      <c r="H17" s="29">
        <v>110.08</v>
      </c>
      <c r="I17" s="28">
        <f t="shared" si="1"/>
        <v>24.39021469234496</v>
      </c>
      <c r="J17" s="29">
        <v>30822.858</v>
      </c>
      <c r="K17" s="31">
        <v>93.65</v>
      </c>
      <c r="L17" s="27">
        <f t="shared" si="0"/>
        <v>27.42735184196476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3206.3</v>
      </c>
      <c r="E18" s="31">
        <v>9</v>
      </c>
      <c r="F18" s="27">
        <v>30.5</v>
      </c>
      <c r="G18" s="29">
        <v>3817.348</v>
      </c>
      <c r="H18" s="29">
        <v>8.25</v>
      </c>
      <c r="I18" s="28">
        <f t="shared" si="1"/>
        <v>38.55907070707071</v>
      </c>
      <c r="J18" s="29">
        <v>3801.043</v>
      </c>
      <c r="K18" s="31">
        <v>8.25</v>
      </c>
      <c r="L18" s="27">
        <f t="shared" si="0"/>
        <v>38.39437373737374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29"/>
      <c r="F19" s="27" t="e">
        <v>#DIV/0!</v>
      </c>
      <c r="G19" s="29"/>
      <c r="H19" s="29"/>
      <c r="I19" s="28" t="e">
        <f t="shared" si="1"/>
        <v>#DIV/0!</v>
      </c>
      <c r="J19" s="29"/>
      <c r="K19" s="31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29"/>
      <c r="F20" s="27" t="e">
        <v>#DIV/0!</v>
      </c>
      <c r="G20" s="29"/>
      <c r="H20" s="29"/>
      <c r="I20" s="28" t="e">
        <f t="shared" si="1"/>
        <v>#DIV/0!</v>
      </c>
      <c r="J20" s="29"/>
      <c r="K20" s="31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29"/>
      <c r="F21" s="27" t="e">
        <v>#DIV/0!</v>
      </c>
      <c r="G21" s="29"/>
      <c r="H21" s="29"/>
      <c r="I21" s="28" t="e">
        <f t="shared" si="1"/>
        <v>#DIV/0!</v>
      </c>
      <c r="J21" s="29"/>
      <c r="K21" s="31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29"/>
      <c r="F22" s="27" t="e">
        <v>#DIV/0!</v>
      </c>
      <c r="G22" s="29"/>
      <c r="H22" s="29"/>
      <c r="I22" s="28" t="e">
        <f t="shared" si="1"/>
        <v>#DIV/0!</v>
      </c>
      <c r="J22" s="29"/>
      <c r="K22" s="31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v>85238.1</v>
      </c>
      <c r="E23" s="30">
        <v>229</v>
      </c>
      <c r="F23" s="27">
        <v>31</v>
      </c>
      <c r="G23" s="30">
        <f>SUM(G11:G22)</f>
        <v>92782.456</v>
      </c>
      <c r="H23" s="30">
        <f>SUM(H11:H22)</f>
        <v>254.32999999999998</v>
      </c>
      <c r="I23" s="27">
        <f>G23/H23/12</f>
        <v>30.400941034613826</v>
      </c>
      <c r="J23" s="30">
        <f>SUM(J11:J22)</f>
        <v>89543.413</v>
      </c>
      <c r="K23" s="33">
        <f>SUM(K11:K22)</f>
        <v>218.9</v>
      </c>
      <c r="L23" s="27">
        <f t="shared" si="0"/>
        <v>34.08840147708238</v>
      </c>
    </row>
    <row r="24" spans="1:12" ht="41.25" customHeight="1">
      <c r="A24" s="8"/>
      <c r="B24" s="8"/>
      <c r="C24" s="1" t="s">
        <v>50</v>
      </c>
      <c r="D24" s="26">
        <v>237395.8</v>
      </c>
      <c r="E24" s="26">
        <v>593</v>
      </c>
      <c r="F24" s="27">
        <v>33.3</v>
      </c>
      <c r="G24" s="26">
        <f>G37</f>
        <v>257759.44300000003</v>
      </c>
      <c r="H24" s="26">
        <f>H37</f>
        <v>699.5799999999999</v>
      </c>
      <c r="I24" s="28">
        <f aca="true" t="shared" si="2" ref="I24:I36">G24/H24/12</f>
        <v>30.704070418441546</v>
      </c>
      <c r="J24" s="26">
        <f>J37</f>
        <v>254802.13299999997</v>
      </c>
      <c r="K24" s="32">
        <f>K37</f>
        <v>573.3900000000001</v>
      </c>
      <c r="L24" s="27">
        <f t="shared" si="0"/>
        <v>37.031533656557194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29"/>
      <c r="F25" s="27" t="e">
        <v>#DIV/0!</v>
      </c>
      <c r="G25" s="29"/>
      <c r="H25" s="29"/>
      <c r="I25" s="28" t="e">
        <f t="shared" si="2"/>
        <v>#DIV/0!</v>
      </c>
      <c r="J25" s="29"/>
      <c r="K25" s="31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29"/>
      <c r="F26" s="27" t="e">
        <v>#DIV/0!</v>
      </c>
      <c r="G26" s="29"/>
      <c r="H26" s="29"/>
      <c r="I26" s="28" t="e">
        <f t="shared" si="2"/>
        <v>#DIV/0!</v>
      </c>
      <c r="J26" s="29"/>
      <c r="K26" s="31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29"/>
      <c r="F27" s="27" t="e">
        <v>#DIV/0!</v>
      </c>
      <c r="G27" s="29"/>
      <c r="H27" s="29"/>
      <c r="I27" s="28" t="e">
        <f t="shared" si="2"/>
        <v>#DIV/0!</v>
      </c>
      <c r="J27" s="29"/>
      <c r="K27" s="31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29"/>
      <c r="F28" s="27" t="e">
        <v>#DIV/0!</v>
      </c>
      <c r="G28" s="29"/>
      <c r="H28" s="29"/>
      <c r="I28" s="28" t="e">
        <f t="shared" si="2"/>
        <v>#DIV/0!</v>
      </c>
      <c r="J28" s="29"/>
      <c r="K28" s="31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29"/>
      <c r="F29" s="27" t="e">
        <v>#DIV/0!</v>
      </c>
      <c r="G29" s="29"/>
      <c r="H29" s="29"/>
      <c r="I29" s="28" t="e">
        <f t="shared" si="2"/>
        <v>#DIV/0!</v>
      </c>
      <c r="J29" s="29"/>
      <c r="K29" s="31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29"/>
      <c r="F30" s="27" t="e">
        <v>#DIV/0!</v>
      </c>
      <c r="G30" s="29"/>
      <c r="H30" s="29"/>
      <c r="I30" s="28" t="e">
        <f t="shared" si="2"/>
        <v>#DIV/0!</v>
      </c>
      <c r="J30" s="29"/>
      <c r="K30" s="31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229947</v>
      </c>
      <c r="E31" s="29">
        <v>576</v>
      </c>
      <c r="F31" s="27">
        <v>33.3</v>
      </c>
      <c r="G31" s="29">
        <v>247980.39</v>
      </c>
      <c r="H31" s="29">
        <v>680.4</v>
      </c>
      <c r="I31" s="28">
        <f t="shared" si="2"/>
        <v>30.371887860082307</v>
      </c>
      <c r="J31" s="29">
        <v>245023.08</v>
      </c>
      <c r="K31" s="31">
        <v>555.69</v>
      </c>
      <c r="L31" s="27">
        <f t="shared" si="0"/>
        <v>36.744569814104985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7448.7</v>
      </c>
      <c r="E32" s="29">
        <v>18</v>
      </c>
      <c r="F32" s="27">
        <v>34.9</v>
      </c>
      <c r="G32" s="29">
        <v>9779.053</v>
      </c>
      <c r="H32" s="29">
        <v>19.18</v>
      </c>
      <c r="I32" s="28">
        <f t="shared" si="2"/>
        <v>42.48806482446994</v>
      </c>
      <c r="J32" s="29">
        <v>9779.053</v>
      </c>
      <c r="K32" s="31">
        <v>17.7</v>
      </c>
      <c r="L32" s="27">
        <f t="shared" si="0"/>
        <v>46.04073917137476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29"/>
      <c r="F33" s="27" t="e">
        <v>#DIV/0!</v>
      </c>
      <c r="G33" s="29"/>
      <c r="H33" s="29"/>
      <c r="I33" s="28" t="e">
        <f t="shared" si="2"/>
        <v>#DIV/0!</v>
      </c>
      <c r="J33" s="29"/>
      <c r="K33" s="31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29"/>
      <c r="F34" s="27" t="e">
        <v>#DIV/0!</v>
      </c>
      <c r="G34" s="29"/>
      <c r="H34" s="29"/>
      <c r="I34" s="28" t="e">
        <f t="shared" si="2"/>
        <v>#DIV/0!</v>
      </c>
      <c r="J34" s="29"/>
      <c r="K34" s="31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29"/>
      <c r="F35" s="27" t="e">
        <v>#DIV/0!</v>
      </c>
      <c r="G35" s="29"/>
      <c r="H35" s="29"/>
      <c r="I35" s="28" t="e">
        <f t="shared" si="2"/>
        <v>#DIV/0!</v>
      </c>
      <c r="J35" s="29"/>
      <c r="K35" s="31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29"/>
      <c r="F36" s="27" t="e">
        <v>#DIV/0!</v>
      </c>
      <c r="G36" s="29"/>
      <c r="H36" s="29"/>
      <c r="I36" s="28" t="e">
        <f t="shared" si="2"/>
        <v>#DIV/0!</v>
      </c>
      <c r="J36" s="29"/>
      <c r="K36" s="31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v>237395.8</v>
      </c>
      <c r="E37" s="30">
        <v>593</v>
      </c>
      <c r="F37" s="27">
        <v>33.3</v>
      </c>
      <c r="G37" s="30">
        <f>SUM(G25:G36)</f>
        <v>257759.44300000003</v>
      </c>
      <c r="H37" s="30">
        <f>SUM(H25:H36)</f>
        <v>699.5799999999999</v>
      </c>
      <c r="I37" s="27">
        <f>G37/H37/6</f>
        <v>61.40814083688309</v>
      </c>
      <c r="J37" s="30">
        <f>SUM(J25:J36)</f>
        <v>254802.13299999997</v>
      </c>
      <c r="K37" s="33">
        <f>SUM(K25:K36)</f>
        <v>573.3900000000001</v>
      </c>
      <c r="L37" s="27">
        <f t="shared" si="0"/>
        <v>37.031533656557194</v>
      </c>
    </row>
    <row r="38" ht="14.25" customHeight="1"/>
    <row r="40" spans="8:9" ht="12.75">
      <c r="H40" s="9"/>
      <c r="I40" s="9"/>
    </row>
    <row r="41" spans="8:9" ht="12.75">
      <c r="H41" s="9"/>
      <c r="I41" s="9"/>
    </row>
    <row r="42" spans="8:9" ht="12.75">
      <c r="H42" s="9"/>
      <c r="I42" s="9"/>
    </row>
  </sheetData>
  <sheetProtection/>
  <mergeCells count="18"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F6"/>
    <mergeCell ref="G6:I6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Довматенко Олеся</cp:lastModifiedBy>
  <cp:lastPrinted>2022-01-25T06:45:49Z</cp:lastPrinted>
  <dcterms:created xsi:type="dcterms:W3CDTF">2005-12-01T09:08:25Z</dcterms:created>
  <dcterms:modified xsi:type="dcterms:W3CDTF">2022-01-25T06:45:53Z</dcterms:modified>
  <cp:category/>
  <cp:version/>
  <cp:contentType/>
  <cp:contentStatus/>
</cp:coreProperties>
</file>