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ОМСУ И КАЗЕННЫЕ УЧРЕЖДЕНИЯ" sheetId="1" r:id="rId1"/>
  </sheets>
  <definedNames>
    <definedName name="_xlnm.Print_Area" localSheetId="0">'ОМСУ И КАЗЕННЫЕ УЧРЕЖДЕНИЯ'!$A$1:$L$21</definedName>
  </definedNames>
  <calcPr fullCalcOnLoad="1"/>
</workbook>
</file>

<file path=xl/sharedStrings.xml><?xml version="1.0" encoding="utf-8"?>
<sst xmlns="http://schemas.openxmlformats.org/spreadsheetml/2006/main" count="62" uniqueCount="57">
  <si>
    <t>(тыс. рублей)</t>
  </si>
  <si>
    <t>Фактическая численность</t>
  </si>
  <si>
    <t>Исполнено за отчетный период</t>
  </si>
  <si>
    <t>Средняя зарплата в месяц по штатной численности</t>
  </si>
  <si>
    <t>Средняя зарплата в месяц по фактической численности</t>
  </si>
  <si>
    <t>0100</t>
  </si>
  <si>
    <t>0300</t>
  </si>
  <si>
    <t>1</t>
  </si>
  <si>
    <t>2</t>
  </si>
  <si>
    <t>3</t>
  </si>
  <si>
    <t>0700</t>
  </si>
  <si>
    <t>0800</t>
  </si>
  <si>
    <t>4</t>
  </si>
  <si>
    <t>5</t>
  </si>
  <si>
    <t>0900</t>
  </si>
  <si>
    <t>Расходы на оплату труда органов местного</t>
  </si>
  <si>
    <t>Штатная численность (ставки) по плану</t>
  </si>
  <si>
    <t>0400</t>
  </si>
  <si>
    <t>Национальная экономика</t>
  </si>
  <si>
    <t>0600</t>
  </si>
  <si>
    <t>Охрана окружающей среды</t>
  </si>
  <si>
    <t>6</t>
  </si>
  <si>
    <t>1000</t>
  </si>
  <si>
    <t xml:space="preserve">Социальная политика </t>
  </si>
  <si>
    <t>0200</t>
  </si>
  <si>
    <t>Национальная оборона</t>
  </si>
  <si>
    <t>№          п/п</t>
  </si>
  <si>
    <t>0500</t>
  </si>
  <si>
    <t>Жилищно-коммунальное хозяйство</t>
  </si>
  <si>
    <t>7</t>
  </si>
  <si>
    <t>8</t>
  </si>
  <si>
    <t>9</t>
  </si>
  <si>
    <t>10</t>
  </si>
  <si>
    <t xml:space="preserve">Всего </t>
  </si>
  <si>
    <t>Физическая  культура и спорт</t>
  </si>
  <si>
    <t>1100</t>
  </si>
  <si>
    <t>11</t>
  </si>
  <si>
    <t>1200</t>
  </si>
  <si>
    <t>12</t>
  </si>
  <si>
    <t>Средства массовой информации</t>
  </si>
  <si>
    <t>Культура, кинематография</t>
  </si>
  <si>
    <t>Здравоохранение</t>
  </si>
  <si>
    <r>
      <t>самоуправления и муниципальных  (</t>
    </r>
    <r>
      <rPr>
        <b/>
        <sz val="12"/>
        <color indexed="8"/>
        <rFont val="Arial Cyr"/>
        <family val="0"/>
      </rPr>
      <t>казенных)</t>
    </r>
    <r>
      <rPr>
        <b/>
        <sz val="12"/>
        <color indexed="8"/>
        <rFont val="Arial Cyr"/>
        <family val="2"/>
      </rPr>
      <t xml:space="preserve"> учреждений</t>
    </r>
  </si>
  <si>
    <t xml:space="preserve"> средняя з/плата в месяц по фактической численности</t>
  </si>
  <si>
    <t xml:space="preserve"> </t>
  </si>
  <si>
    <t>Общегосударственные вопросы</t>
  </si>
  <si>
    <t>Национальная безопасность и правоохранительная деятельность</t>
  </si>
  <si>
    <t>Образование</t>
  </si>
  <si>
    <t xml:space="preserve">     Наименование разделов  расходов</t>
  </si>
  <si>
    <t>Раздел  БК</t>
  </si>
  <si>
    <t xml:space="preserve">Оплата труда </t>
  </si>
  <si>
    <t>5=3/4/12 мес</t>
  </si>
  <si>
    <t>8=6/9/12 мес</t>
  </si>
  <si>
    <t>11=9/12/кол-во мес</t>
  </si>
  <si>
    <t>Кировский муниципальный район  на 01.04.2018 г.</t>
  </si>
  <si>
    <t>Исполнение 2017 года</t>
  </si>
  <si>
    <t>План текущего 2018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</si>
</sst>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р_._-;\-* #,##0_р_._-;_-* &quot;-&quot;??_р_._-;_-@_-"/>
    <numFmt numFmtId="173" formatCode="_-* #,##0\ _р_._-;\-* #,##0\ _р_._-;_-* &quot;-&quot;??\ _р_._-;_-@_-"/>
    <numFmt numFmtId="174" formatCode="0.0"/>
    <numFmt numFmtId="175" formatCode="#,##0.00_ ;\-#,##0.00\ "/>
    <numFmt numFmtId="176" formatCode="0.000000"/>
    <numFmt numFmtId="177" formatCode="0.00000"/>
    <numFmt numFmtId="178" formatCode="0.0000"/>
    <numFmt numFmtId="179" formatCode="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000000"/>
    <numFmt numFmtId="186" formatCode="0.00000000"/>
  </numFmts>
  <fonts count="51">
    <font>
      <sz val="10"/>
      <name val="Arial Cyr"/>
      <family val="0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sz val="11"/>
      <color indexed="8"/>
      <name val="Arial Cyr"/>
      <family val="2"/>
    </font>
    <font>
      <b/>
      <sz val="12"/>
      <color indexed="8"/>
      <name val="Arial Cyr"/>
      <family val="2"/>
    </font>
    <font>
      <b/>
      <i/>
      <sz val="11"/>
      <color indexed="8"/>
      <name val="Arial Cyr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sz val="9"/>
      <color indexed="8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57" applyNumberFormat="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174" fontId="3" fillId="0" borderId="10" xfId="57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6" fontId="8" fillId="0" borderId="12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174" fontId="3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16" fontId="8" fillId="0" borderId="22" xfId="0" applyNumberFormat="1" applyFont="1" applyFill="1" applyBorder="1" applyAlignment="1">
      <alignment horizontal="center" vertical="center" wrapText="1"/>
    </xf>
    <xf numFmtId="0" fontId="3" fillId="0" borderId="18" xfId="57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3" fillId="0" borderId="23" xfId="57" applyNumberFormat="1" applyFont="1" applyFill="1" applyBorder="1" applyAlignment="1">
      <alignment horizontal="center" vertical="center" wrapText="1"/>
    </xf>
    <xf numFmtId="0" fontId="3" fillId="0" borderId="0" xfId="57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3" fillId="0" borderId="25" xfId="57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174" fontId="9" fillId="0" borderId="2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172" fontId="1" fillId="0" borderId="0" xfId="0" applyNumberFormat="1" applyFont="1" applyFill="1" applyAlignment="1">
      <alignment horizontal="center"/>
    </xf>
    <xf numFmtId="174" fontId="9" fillId="0" borderId="28" xfId="0" applyNumberFormat="1" applyFont="1" applyFill="1" applyBorder="1" applyAlignment="1">
      <alignment horizontal="center" vertical="center" wrapText="1"/>
    </xf>
    <xf numFmtId="1" fontId="3" fillId="0" borderId="18" xfId="57" applyNumberFormat="1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174" fontId="15" fillId="0" borderId="10" xfId="0" applyNumberFormat="1" applyFont="1" applyFill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174" fontId="15" fillId="0" borderId="32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74" fontId="15" fillId="0" borderId="23" xfId="0" applyNumberFormat="1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174" fontId="15" fillId="0" borderId="34" xfId="0" applyNumberFormat="1" applyFont="1" applyFill="1" applyBorder="1" applyAlignment="1">
      <alignment horizontal="center" vertical="center" wrapText="1"/>
    </xf>
    <xf numFmtId="1" fontId="15" fillId="0" borderId="34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74" fontId="15" fillId="0" borderId="11" xfId="0" applyNumberFormat="1" applyFont="1" applyFill="1" applyBorder="1" applyAlignment="1">
      <alignment horizontal="center" vertical="center" wrapText="1"/>
    </xf>
    <xf numFmtId="1" fontId="15" fillId="0" borderId="23" xfId="0" applyNumberFormat="1" applyFont="1" applyFill="1" applyBorder="1" applyAlignment="1">
      <alignment horizontal="center" vertical="center" wrapText="1"/>
    </xf>
    <xf numFmtId="174" fontId="16" fillId="0" borderId="27" xfId="0" applyNumberFormat="1" applyFont="1" applyFill="1" applyBorder="1" applyAlignment="1">
      <alignment horizontal="center" vertical="center" wrapText="1"/>
    </xf>
    <xf numFmtId="174" fontId="16" fillId="0" borderId="28" xfId="0" applyNumberFormat="1" applyFont="1" applyFill="1" applyBorder="1" applyAlignment="1">
      <alignment horizontal="center" vertical="center" wrapText="1"/>
    </xf>
    <xf numFmtId="1" fontId="16" fillId="0" borderId="29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1" fontId="16" fillId="0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tabSelected="1" view="pageLayout" zoomScaleSheetLayoutView="100" workbookViewId="0" topLeftCell="B1">
      <selection activeCell="H26" sqref="H26"/>
    </sheetView>
  </sheetViews>
  <sheetFormatPr defaultColWidth="9.00390625" defaultRowHeight="12.75"/>
  <cols>
    <col min="1" max="1" width="8.125" style="11" customWidth="1"/>
    <col min="2" max="2" width="8.625" style="11" customWidth="1"/>
    <col min="3" max="3" width="34.625" style="13" customWidth="1"/>
    <col min="4" max="5" width="10.25390625" style="13" customWidth="1"/>
    <col min="6" max="6" width="12.375" style="13" customWidth="1"/>
    <col min="7" max="7" width="10.125" style="13" customWidth="1"/>
    <col min="8" max="8" width="10.125" style="11" customWidth="1"/>
    <col min="9" max="9" width="12.875" style="11" customWidth="1"/>
    <col min="10" max="10" width="10.625" style="11" customWidth="1"/>
    <col min="11" max="11" width="10.75390625" style="11" customWidth="1"/>
    <col min="12" max="12" width="16.125" style="11" customWidth="1"/>
    <col min="13" max="16384" width="9.125" style="1" customWidth="1"/>
  </cols>
  <sheetData>
    <row r="1" spans="1:12" s="3" customFormat="1" ht="15.75" customHeight="1">
      <c r="A1" s="15"/>
      <c r="B1" s="16"/>
      <c r="C1" s="4" t="s">
        <v>15</v>
      </c>
      <c r="D1" s="4"/>
      <c r="E1" s="4"/>
      <c r="F1" s="4"/>
      <c r="G1" s="17"/>
      <c r="H1" s="17"/>
      <c r="I1" s="17"/>
      <c r="J1" s="17"/>
      <c r="K1" s="15"/>
      <c r="L1" s="12"/>
    </row>
    <row r="2" spans="1:12" s="3" customFormat="1" ht="15.75" customHeight="1">
      <c r="A2" s="15"/>
      <c r="B2" s="16"/>
      <c r="C2" s="7" t="s">
        <v>42</v>
      </c>
      <c r="D2" s="4"/>
      <c r="E2" s="4"/>
      <c r="F2" s="4"/>
      <c r="G2" s="17"/>
      <c r="H2" s="17"/>
      <c r="I2" s="17"/>
      <c r="J2" s="17"/>
      <c r="K2" s="12"/>
      <c r="L2" s="16"/>
    </row>
    <row r="3" spans="1:12" s="3" customFormat="1" ht="15.75" customHeight="1">
      <c r="A3" s="15"/>
      <c r="B3" s="16" t="s">
        <v>44</v>
      </c>
      <c r="C3" s="4" t="s">
        <v>54</v>
      </c>
      <c r="D3" s="4"/>
      <c r="E3" s="4"/>
      <c r="F3" s="4"/>
      <c r="G3" s="17"/>
      <c r="H3" s="17"/>
      <c r="I3" s="17"/>
      <c r="J3" s="17"/>
      <c r="K3" s="17"/>
      <c r="L3" s="16"/>
    </row>
    <row r="4" spans="1:12" s="3" customFormat="1" ht="14.25" customHeight="1" thickBot="1">
      <c r="A4" s="15"/>
      <c r="B4" s="16"/>
      <c r="C4" s="18"/>
      <c r="D4" s="18"/>
      <c r="E4" s="18"/>
      <c r="F4" s="18"/>
      <c r="G4" s="18"/>
      <c r="H4" s="19"/>
      <c r="I4" s="19"/>
      <c r="J4" s="16"/>
      <c r="K4" s="15"/>
      <c r="L4" s="20" t="s">
        <v>0</v>
      </c>
    </row>
    <row r="5" spans="1:12" ht="15.75" customHeight="1" thickBot="1">
      <c r="A5" s="96" t="s">
        <v>26</v>
      </c>
      <c r="B5" s="98" t="s">
        <v>49</v>
      </c>
      <c r="C5" s="103" t="s">
        <v>48</v>
      </c>
      <c r="D5" s="81" t="s">
        <v>55</v>
      </c>
      <c r="E5" s="82"/>
      <c r="F5" s="83"/>
      <c r="G5" s="81" t="s">
        <v>56</v>
      </c>
      <c r="H5" s="82"/>
      <c r="I5" s="83"/>
      <c r="J5" s="81" t="s">
        <v>2</v>
      </c>
      <c r="K5" s="82"/>
      <c r="L5" s="83"/>
    </row>
    <row r="6" spans="1:12" ht="15.75" customHeight="1">
      <c r="A6" s="97"/>
      <c r="B6" s="99"/>
      <c r="C6" s="104"/>
      <c r="D6" s="101" t="s">
        <v>50</v>
      </c>
      <c r="E6" s="94" t="s">
        <v>1</v>
      </c>
      <c r="F6" s="90" t="s">
        <v>43</v>
      </c>
      <c r="G6" s="101" t="s">
        <v>50</v>
      </c>
      <c r="H6" s="94" t="s">
        <v>16</v>
      </c>
      <c r="I6" s="88" t="s">
        <v>3</v>
      </c>
      <c r="J6" s="92" t="s">
        <v>50</v>
      </c>
      <c r="K6" s="84" t="s">
        <v>1</v>
      </c>
      <c r="L6" s="86" t="s">
        <v>4</v>
      </c>
    </row>
    <row r="7" spans="1:12" ht="42.75" customHeight="1">
      <c r="A7" s="93"/>
      <c r="B7" s="100"/>
      <c r="C7" s="105"/>
      <c r="D7" s="102"/>
      <c r="E7" s="95"/>
      <c r="F7" s="91"/>
      <c r="G7" s="102"/>
      <c r="H7" s="95"/>
      <c r="I7" s="89"/>
      <c r="J7" s="93"/>
      <c r="K7" s="85"/>
      <c r="L7" s="87"/>
    </row>
    <row r="8" spans="1:12" ht="12" customHeight="1">
      <c r="A8" s="21"/>
      <c r="B8" s="22">
        <v>1</v>
      </c>
      <c r="C8" s="23">
        <v>2</v>
      </c>
      <c r="D8" s="59">
        <v>3</v>
      </c>
      <c r="E8" s="60">
        <v>4</v>
      </c>
      <c r="F8" s="61" t="s">
        <v>51</v>
      </c>
      <c r="G8" s="62">
        <v>6</v>
      </c>
      <c r="H8" s="63">
        <v>7</v>
      </c>
      <c r="I8" s="61" t="s">
        <v>52</v>
      </c>
      <c r="J8" s="24" t="s">
        <v>31</v>
      </c>
      <c r="K8" s="25" t="s">
        <v>32</v>
      </c>
      <c r="L8" s="26" t="s">
        <v>53</v>
      </c>
    </row>
    <row r="9" spans="1:12" s="5" customFormat="1" ht="21" customHeight="1">
      <c r="A9" s="27" t="s">
        <v>7</v>
      </c>
      <c r="B9" s="28" t="s">
        <v>5</v>
      </c>
      <c r="C9" s="29" t="s">
        <v>45</v>
      </c>
      <c r="D9" s="30">
        <v>37784.70833</v>
      </c>
      <c r="E9" s="80">
        <f>116.3+0.58</f>
        <v>116.88</v>
      </c>
      <c r="F9" s="32">
        <f>D9/E9/6</f>
        <v>53.879632001483</v>
      </c>
      <c r="G9" s="64">
        <v>41836.673</v>
      </c>
      <c r="H9" s="65">
        <v>134.55</v>
      </c>
      <c r="I9" s="32">
        <f>G9/H9/10</f>
        <v>31.093774061687107</v>
      </c>
      <c r="J9" s="30">
        <v>9601.21929</v>
      </c>
      <c r="K9" s="80">
        <v>119</v>
      </c>
      <c r="L9" s="32">
        <f>J9/K9/3</f>
        <v>26.89417168067227</v>
      </c>
    </row>
    <row r="10" spans="1:12" s="5" customFormat="1" ht="15.75" customHeight="1">
      <c r="A10" s="27" t="s">
        <v>8</v>
      </c>
      <c r="B10" s="33" t="s">
        <v>24</v>
      </c>
      <c r="C10" s="34" t="s">
        <v>25</v>
      </c>
      <c r="D10" s="30">
        <v>1037.62862</v>
      </c>
      <c r="E10" s="31">
        <v>7</v>
      </c>
      <c r="F10" s="32">
        <f>D10/E10/6</f>
        <v>24.70544333333333</v>
      </c>
      <c r="G10" s="64">
        <v>1051.054</v>
      </c>
      <c r="H10" s="68">
        <v>6</v>
      </c>
      <c r="I10" s="32">
        <f>G10/H10/10</f>
        <v>17.517566666666667</v>
      </c>
      <c r="J10" s="30">
        <v>234.77036</v>
      </c>
      <c r="K10" s="31">
        <v>6</v>
      </c>
      <c r="L10" s="32">
        <f aca="true" t="shared" si="0" ref="L10:L21">J10/K10/3</f>
        <v>13.042797777777778</v>
      </c>
    </row>
    <row r="11" spans="1:12" s="3" customFormat="1" ht="33.75" customHeight="1">
      <c r="A11" s="27" t="s">
        <v>9</v>
      </c>
      <c r="B11" s="35" t="s">
        <v>6</v>
      </c>
      <c r="C11" s="34" t="s">
        <v>46</v>
      </c>
      <c r="D11" s="8"/>
      <c r="E11" s="36"/>
      <c r="F11" s="32">
        <v>0</v>
      </c>
      <c r="G11" s="69"/>
      <c r="H11" s="70"/>
      <c r="I11" s="66">
        <v>0</v>
      </c>
      <c r="J11" s="8"/>
      <c r="K11" s="36"/>
      <c r="L11" s="32"/>
    </row>
    <row r="12" spans="1:12" s="3" customFormat="1" ht="15" customHeight="1">
      <c r="A12" s="27" t="s">
        <v>12</v>
      </c>
      <c r="B12" s="37" t="s">
        <v>17</v>
      </c>
      <c r="C12" s="34" t="s">
        <v>18</v>
      </c>
      <c r="D12" s="8"/>
      <c r="E12" s="36"/>
      <c r="F12" s="32">
        <v>0</v>
      </c>
      <c r="G12" s="71"/>
      <c r="H12" s="72"/>
      <c r="I12" s="66">
        <v>0</v>
      </c>
      <c r="J12" s="8"/>
      <c r="K12" s="36"/>
      <c r="L12" s="32"/>
    </row>
    <row r="13" spans="1:12" s="3" customFormat="1" ht="20.25" customHeight="1">
      <c r="A13" s="27" t="s">
        <v>13</v>
      </c>
      <c r="B13" s="37" t="s">
        <v>27</v>
      </c>
      <c r="C13" s="34" t="s">
        <v>28</v>
      </c>
      <c r="D13" s="10">
        <v>1981.92157</v>
      </c>
      <c r="E13" s="36">
        <v>6</v>
      </c>
      <c r="F13" s="32">
        <f>D13/E13/6</f>
        <v>55.053376944444445</v>
      </c>
      <c r="G13" s="71">
        <v>1707.32</v>
      </c>
      <c r="H13" s="73">
        <v>6</v>
      </c>
      <c r="I13" s="32">
        <f>G13/H13/10</f>
        <v>28.455333333333336</v>
      </c>
      <c r="J13" s="10">
        <v>508.82237</v>
      </c>
      <c r="K13" s="36">
        <v>6</v>
      </c>
      <c r="L13" s="32">
        <f t="shared" si="0"/>
        <v>28.26790944444444</v>
      </c>
    </row>
    <row r="14" spans="1:12" s="3" customFormat="1" ht="15" customHeight="1">
      <c r="A14" s="27" t="s">
        <v>21</v>
      </c>
      <c r="B14" s="37" t="s">
        <v>19</v>
      </c>
      <c r="C14" s="34" t="s">
        <v>20</v>
      </c>
      <c r="D14" s="8"/>
      <c r="E14" s="36"/>
      <c r="F14" s="32">
        <v>0</v>
      </c>
      <c r="G14" s="71"/>
      <c r="H14" s="72"/>
      <c r="I14" s="66">
        <v>0</v>
      </c>
      <c r="J14" s="8"/>
      <c r="K14" s="36"/>
      <c r="L14" s="32"/>
    </row>
    <row r="15" spans="1:12" ht="21.75" customHeight="1">
      <c r="A15" s="27" t="s">
        <v>29</v>
      </c>
      <c r="B15" s="37" t="s">
        <v>10</v>
      </c>
      <c r="C15" s="38" t="s">
        <v>47</v>
      </c>
      <c r="D15" s="10">
        <v>14464.50138</v>
      </c>
      <c r="E15" s="57">
        <f>55-0.2</f>
        <v>54.8</v>
      </c>
      <c r="F15" s="32">
        <f>D15/E15/6</f>
        <v>43.99179251824818</v>
      </c>
      <c r="G15" s="71">
        <v>15266.36</v>
      </c>
      <c r="H15" s="76">
        <v>77.2</v>
      </c>
      <c r="I15" s="32">
        <f>G15/H15/10</f>
        <v>19.775077720207253</v>
      </c>
      <c r="J15" s="10">
        <v>3724.36608</v>
      </c>
      <c r="K15" s="57">
        <f>55-0.2</f>
        <v>54.8</v>
      </c>
      <c r="L15" s="32">
        <f t="shared" si="0"/>
        <v>22.65429489051095</v>
      </c>
    </row>
    <row r="16" spans="1:12" s="5" customFormat="1" ht="21.75" customHeight="1">
      <c r="A16" s="27" t="s">
        <v>30</v>
      </c>
      <c r="B16" s="37" t="s">
        <v>11</v>
      </c>
      <c r="C16" s="34" t="s">
        <v>40</v>
      </c>
      <c r="D16" s="8">
        <v>4172.20898</v>
      </c>
      <c r="E16" s="57">
        <f>13.25-1.8</f>
        <v>11.45</v>
      </c>
      <c r="F16" s="32">
        <f>D16/E16/6</f>
        <v>60.730843959243096</v>
      </c>
      <c r="G16" s="75">
        <v>4113.374</v>
      </c>
      <c r="H16" s="76">
        <v>20.95</v>
      </c>
      <c r="I16" s="32">
        <f>G16/H16/10</f>
        <v>19.634243436754176</v>
      </c>
      <c r="J16" s="10">
        <v>655.77123</v>
      </c>
      <c r="K16" s="57">
        <v>12</v>
      </c>
      <c r="L16" s="32">
        <f t="shared" si="0"/>
        <v>18.215867499999998</v>
      </c>
    </row>
    <row r="17" spans="1:12" s="5" customFormat="1" ht="19.5" customHeight="1">
      <c r="A17" s="27" t="s">
        <v>31</v>
      </c>
      <c r="B17" s="37" t="s">
        <v>14</v>
      </c>
      <c r="C17" s="34" t="s">
        <v>41</v>
      </c>
      <c r="D17" s="8"/>
      <c r="E17" s="39"/>
      <c r="F17" s="32">
        <v>0</v>
      </c>
      <c r="G17" s="69"/>
      <c r="H17" s="74"/>
      <c r="I17" s="66">
        <v>0</v>
      </c>
      <c r="J17" s="8"/>
      <c r="K17" s="39"/>
      <c r="L17" s="32"/>
    </row>
    <row r="18" spans="1:34" s="5" customFormat="1" ht="18" customHeight="1">
      <c r="A18" s="27" t="s">
        <v>32</v>
      </c>
      <c r="B18" s="37" t="s">
        <v>22</v>
      </c>
      <c r="C18" s="34" t="s">
        <v>23</v>
      </c>
      <c r="D18" s="9"/>
      <c r="E18" s="40"/>
      <c r="F18" s="32">
        <v>0</v>
      </c>
      <c r="G18" s="69"/>
      <c r="H18" s="74"/>
      <c r="I18" s="66">
        <v>0</v>
      </c>
      <c r="J18" s="9"/>
      <c r="K18" s="40"/>
      <c r="L18" s="3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12" s="5" customFormat="1" ht="17.25" customHeight="1">
      <c r="A19" s="41" t="s">
        <v>36</v>
      </c>
      <c r="B19" s="42" t="s">
        <v>35</v>
      </c>
      <c r="C19" s="34" t="s">
        <v>34</v>
      </c>
      <c r="D19" s="9"/>
      <c r="E19" s="39"/>
      <c r="F19" s="32">
        <v>0</v>
      </c>
      <c r="G19" s="69"/>
      <c r="H19" s="74"/>
      <c r="I19" s="66">
        <v>0</v>
      </c>
      <c r="J19" s="9"/>
      <c r="K19" s="39"/>
      <c r="L19" s="32"/>
    </row>
    <row r="20" spans="1:12" s="5" customFormat="1" ht="21.75" customHeight="1" thickBot="1">
      <c r="A20" s="43" t="s">
        <v>38</v>
      </c>
      <c r="B20" s="44" t="s">
        <v>37</v>
      </c>
      <c r="C20" s="45" t="s">
        <v>39</v>
      </c>
      <c r="D20" s="8"/>
      <c r="E20" s="46"/>
      <c r="F20" s="32">
        <v>0</v>
      </c>
      <c r="G20" s="67"/>
      <c r="H20" s="68"/>
      <c r="I20" s="66">
        <v>0</v>
      </c>
      <c r="J20" s="8"/>
      <c r="K20" s="46"/>
      <c r="L20" s="32"/>
    </row>
    <row r="21" spans="1:12" s="6" customFormat="1" ht="15.75" customHeight="1" thickBot="1">
      <c r="A21" s="47">
        <v>13</v>
      </c>
      <c r="B21" s="106"/>
      <c r="C21" s="48" t="s">
        <v>33</v>
      </c>
      <c r="D21" s="78">
        <f>SUM(D9:D20)</f>
        <v>59440.96888000001</v>
      </c>
      <c r="E21" s="107">
        <f>SUM(E9:E20)</f>
        <v>196.13</v>
      </c>
      <c r="F21" s="77">
        <f>D21/E21/12</f>
        <v>25.25576950661976</v>
      </c>
      <c r="G21" s="78">
        <f>SUM(G9:G20)</f>
        <v>63974.781</v>
      </c>
      <c r="H21" s="79">
        <f>SUM(H9:H20)</f>
        <v>244.7</v>
      </c>
      <c r="I21" s="77">
        <f>G21/H21/12</f>
        <v>21.786807315079688</v>
      </c>
      <c r="J21" s="56">
        <f>SUM(J9:J20)</f>
        <v>14724.94933</v>
      </c>
      <c r="K21" s="58">
        <f>SUM(K9:K20)</f>
        <v>197.8</v>
      </c>
      <c r="L21" s="49">
        <f t="shared" si="0"/>
        <v>24.814542180653856</v>
      </c>
    </row>
    <row r="22" spans="1:12" ht="14.25" customHeight="1">
      <c r="A22" s="50"/>
      <c r="B22" s="51"/>
      <c r="C22" s="52"/>
      <c r="D22" s="52"/>
      <c r="E22" s="52"/>
      <c r="F22" s="52"/>
      <c r="G22" s="52"/>
      <c r="H22" s="53"/>
      <c r="I22" s="53"/>
      <c r="J22" s="54"/>
      <c r="K22" s="54"/>
      <c r="L22" s="51"/>
    </row>
    <row r="23" spans="2:12" ht="15.75">
      <c r="B23" s="51"/>
      <c r="C23" s="14"/>
      <c r="D23" s="14"/>
      <c r="E23" s="14"/>
      <c r="F23" s="14"/>
      <c r="G23" s="14"/>
      <c r="H23" s="53"/>
      <c r="I23" s="53"/>
      <c r="J23" s="54"/>
      <c r="K23" s="54"/>
      <c r="L23" s="51"/>
    </row>
    <row r="24" spans="2:12" ht="14.25">
      <c r="B24" s="51"/>
      <c r="H24" s="55"/>
      <c r="I24" s="55"/>
      <c r="J24" s="51"/>
      <c r="K24" s="51"/>
      <c r="L24" s="51"/>
    </row>
    <row r="25" spans="2:12" ht="14.25">
      <c r="B25" s="51"/>
      <c r="H25" s="55"/>
      <c r="I25" s="55"/>
      <c r="J25" s="51"/>
      <c r="K25" s="51"/>
      <c r="L25" s="51"/>
    </row>
    <row r="26" spans="2:12" ht="14.25">
      <c r="B26" s="51"/>
      <c r="H26" s="55"/>
      <c r="I26" s="55"/>
      <c r="J26" s="51"/>
      <c r="K26" s="51"/>
      <c r="L26" s="51"/>
    </row>
  </sheetData>
  <sheetProtection/>
  <mergeCells count="15">
    <mergeCell ref="A5:A7"/>
    <mergeCell ref="B5:B7"/>
    <mergeCell ref="G6:G7"/>
    <mergeCell ref="D5:F5"/>
    <mergeCell ref="C5:C7"/>
    <mergeCell ref="D6:D7"/>
    <mergeCell ref="E6:E7"/>
    <mergeCell ref="J5:L5"/>
    <mergeCell ref="G5:I5"/>
    <mergeCell ref="K6:K7"/>
    <mergeCell ref="L6:L7"/>
    <mergeCell ref="I6:I7"/>
    <mergeCell ref="F6:F7"/>
    <mergeCell ref="J6:J7"/>
    <mergeCell ref="H6:H7"/>
  </mergeCells>
  <printOptions/>
  <pageMargins left="0.7874015748031497" right="0" top="0" bottom="0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Shkoda</dc:creator>
  <cp:keywords/>
  <dc:description/>
  <cp:lastModifiedBy>fin113-3</cp:lastModifiedBy>
  <cp:lastPrinted>2018-04-09T04:49:08Z</cp:lastPrinted>
  <dcterms:created xsi:type="dcterms:W3CDTF">2005-12-01T09:08:25Z</dcterms:created>
  <dcterms:modified xsi:type="dcterms:W3CDTF">2018-04-09T05:21:44Z</dcterms:modified>
  <cp:category/>
  <cp:version/>
  <cp:contentType/>
  <cp:contentStatus/>
</cp:coreProperties>
</file>